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C80" i="2"/>
  <c r="C79"/>
  <c r="C78"/>
  <c r="I83"/>
  <c r="H83"/>
  <c r="G83"/>
  <c r="F83"/>
  <c r="E83"/>
  <c r="D83"/>
  <c r="C83"/>
  <c r="J83" s="1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C75"/>
  <c r="C74"/>
  <c r="C73"/>
  <c r="J68"/>
  <c r="I66"/>
  <c r="H66"/>
  <c r="G66"/>
  <c r="F66"/>
  <c r="E66"/>
  <c r="D66"/>
  <c r="C66"/>
  <c r="J64"/>
  <c r="I62"/>
  <c r="H62"/>
  <c r="G62"/>
  <c r="F62"/>
  <c r="E62"/>
  <c r="D62"/>
  <c r="C62"/>
  <c r="J60"/>
  <c r="I58"/>
  <c r="H58"/>
  <c r="H55" s="1"/>
  <c r="G58"/>
  <c r="F58"/>
  <c r="E58"/>
  <c r="D58"/>
  <c r="C58"/>
  <c r="E16"/>
  <c r="D16"/>
  <c r="C16"/>
  <c r="D22"/>
  <c r="E22"/>
  <c r="F22"/>
  <c r="G22"/>
  <c r="H22"/>
  <c r="I22"/>
  <c r="C22"/>
  <c r="F16"/>
  <c r="G16"/>
  <c r="H16"/>
  <c r="I16"/>
  <c r="D10"/>
  <c r="E10"/>
  <c r="F10"/>
  <c r="G10"/>
  <c r="H10"/>
  <c r="I10"/>
  <c r="C10"/>
  <c r="D7" l="1"/>
  <c r="H7"/>
  <c r="E55"/>
  <c r="I55"/>
  <c r="F55"/>
  <c r="J58"/>
  <c r="D55"/>
  <c r="C55"/>
  <c r="G55"/>
  <c r="J62"/>
  <c r="J66"/>
  <c r="I7"/>
  <c r="E7"/>
  <c r="G7"/>
  <c r="C7"/>
  <c r="F7"/>
  <c r="D46"/>
  <c r="D80" s="1"/>
  <c r="E46"/>
  <c r="E80" s="1"/>
  <c r="F46"/>
  <c r="F80" s="1"/>
  <c r="G46"/>
  <c r="G80" s="1"/>
  <c r="H46"/>
  <c r="H80" s="1"/>
  <c r="I46"/>
  <c r="I80" s="1"/>
  <c r="C46"/>
  <c r="D40"/>
  <c r="D79" s="1"/>
  <c r="E40"/>
  <c r="E79" s="1"/>
  <c r="F40"/>
  <c r="F79" s="1"/>
  <c r="G40"/>
  <c r="G79" s="1"/>
  <c r="H40"/>
  <c r="H79" s="1"/>
  <c r="I40"/>
  <c r="I79" s="1"/>
  <c r="C40"/>
  <c r="D34"/>
  <c r="D78" s="1"/>
  <c r="E34"/>
  <c r="E78" s="1"/>
  <c r="F34"/>
  <c r="F78" s="1"/>
  <c r="G34"/>
  <c r="G78" s="1"/>
  <c r="H34"/>
  <c r="H78" s="1"/>
  <c r="I34"/>
  <c r="I78" s="1"/>
  <c r="C34"/>
  <c r="J80" l="1"/>
  <c r="J79"/>
  <c r="J78"/>
  <c r="J55"/>
  <c r="G31"/>
  <c r="C31"/>
  <c r="F31"/>
  <c r="H31"/>
  <c r="I31"/>
  <c r="E31"/>
  <c r="J40"/>
  <c r="D31"/>
  <c r="J50"/>
  <c r="J49"/>
  <c r="J48"/>
  <c r="J44"/>
  <c r="J43"/>
  <c r="J42"/>
  <c r="J38"/>
  <c r="J37"/>
  <c r="J36"/>
  <c r="J46" l="1"/>
  <c r="J34"/>
  <c r="J26"/>
  <c r="J25"/>
  <c r="J24"/>
  <c r="J22"/>
  <c r="J20"/>
  <c r="J19"/>
  <c r="J18"/>
  <c r="J16"/>
  <c r="J14"/>
  <c r="J13"/>
  <c r="J12"/>
  <c r="J10"/>
  <c r="J73" l="1"/>
  <c r="J7"/>
  <c r="J31"/>
  <c r="J74"/>
  <c r="J75"/>
</calcChain>
</file>

<file path=xl/sharedStrings.xml><?xml version="1.0" encoding="utf-8"?>
<sst xmlns="http://schemas.openxmlformats.org/spreadsheetml/2006/main" count="71" uniqueCount="31">
  <si>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</si>
  <si>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</si>
  <si>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</si>
  <si>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</si>
  <si>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</si>
  <si>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</si>
  <si>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</si>
  <si>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</si>
  <si>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</si>
  <si>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</si>
  <si>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</si>
  <si>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</si>
  <si>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</si>
  <si>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</si>
  <si>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</si>
  <si>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</si>
  <si>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</si>
  <si>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</si>
  <si>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</si>
  <si>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</si>
  <si>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</si>
  <si>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</si>
  <si>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</si>
  <si>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</si>
  <si>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</si>
  <si>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</si>
  <si>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January 1, 2015 through June 30, 2015</t>
  </si>
  <si>
    <t>Senate (2015-2016)</t>
  </si>
  <si>
    <t>House (2015-2016)</t>
  </si>
  <si>
    <t>President (2015-2016)</t>
  </si>
  <si>
    <t>Summary of Contributions to All Federal Races (2015-2016)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</si>
</sst>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7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1" fillId="0" borderId="4" xfId="1" applyFont="1" applyBorder="1"/>
    <xf numFmtId="0" fontId="2" fillId="0" borderId="0" xfId="1" applyFont="1" applyBorder="1"/>
    <xf numFmtId="0" fontId="3" fillId="0" borderId="2" xfId="1" applyFont="1" applyBorder="1" applyAlignment="1">
      <alignment horizontal="right"/>
    </xf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tabSelected="1" topLeftCell="A4" zoomScaleNormal="100" workbookViewId="0">
      <selection activeCell="C81" sqref="C81"/>
    </sheetView>
  </sheetViews>
  <sheetFormatPr defaultRowHeight="12.75"/>
  <cols>
    <col min="1" max="1" width="13.75" style="37" customWidth="1"/>
    <col min="2" max="2" width="5.75" style="37" customWidth="1"/>
    <col min="3" max="3" width="13.5" style="37" bestFit="1" customWidth="1"/>
    <col min="4" max="4" width="12.25" style="37" bestFit="1" customWidth="1"/>
    <col min="5" max="5" width="13" style="37" bestFit="1" customWidth="1"/>
    <col min="6" max="6" width="12.625" style="37" customWidth="1"/>
    <col min="7" max="7" width="12.25" style="37" bestFit="1" customWidth="1"/>
    <col min="8" max="8" width="11" style="37" bestFit="1" customWidth="1"/>
    <col min="9" max="9" width="12.375" style="37" customWidth="1"/>
    <col min="10" max="10" width="13.5" style="37" bestFit="1" customWidth="1"/>
    <col min="11" max="11" width="10.625" style="37" bestFit="1" customWidth="1"/>
    <col min="12" max="16384" width="9" style="37"/>
  </cols>
  <sheetData>
    <row r="1" spans="1:10">
      <c r="F1" s="14" t="s">
        <v>9</v>
      </c>
    </row>
    <row r="2" spans="1:10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>
      <c r="A3" s="1"/>
      <c r="B3" s="1"/>
      <c r="C3" s="2"/>
      <c r="D3" s="2"/>
      <c r="E3" s="3"/>
      <c r="F3" s="4" t="s">
        <v>26</v>
      </c>
      <c r="G3" s="4"/>
      <c r="H3" s="2"/>
      <c r="I3" s="2"/>
      <c r="J3" s="2"/>
    </row>
    <row r="4" spans="1:10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>
      <c r="A7" s="3" t="s">
        <v>27</v>
      </c>
      <c r="B7" s="1"/>
      <c r="C7" s="31">
        <f>SUM(C10+C16+C22)</f>
        <v>10326168.65</v>
      </c>
      <c r="D7" s="31">
        <f t="shared" ref="D7:I7" si="0">SUM(D10+D16+D22)</f>
        <v>479456.5</v>
      </c>
      <c r="E7" s="31">
        <f t="shared" si="0"/>
        <v>6079873.1100000003</v>
      </c>
      <c r="F7" s="31">
        <f t="shared" si="0"/>
        <v>3713655.66</v>
      </c>
      <c r="G7" s="31">
        <f t="shared" si="0"/>
        <v>1520239.65</v>
      </c>
      <c r="H7" s="31">
        <f t="shared" si="0"/>
        <v>198300</v>
      </c>
      <c r="I7" s="32">
        <f t="shared" si="0"/>
        <v>335457.65000000002</v>
      </c>
      <c r="J7" s="31">
        <f>SUM(C7:I7)</f>
        <v>22653151.219999999</v>
      </c>
    </row>
    <row r="8" spans="1:10">
      <c r="A8" s="12"/>
      <c r="B8" s="25"/>
      <c r="C8" s="33"/>
      <c r="D8" s="33"/>
      <c r="E8" s="33"/>
      <c r="F8" s="33"/>
      <c r="G8" s="33"/>
      <c r="H8" s="33"/>
      <c r="I8" s="34"/>
      <c r="J8" s="39"/>
    </row>
    <row r="9" spans="1:10">
      <c r="A9" s="3"/>
      <c r="B9" s="1"/>
      <c r="C9" s="23"/>
      <c r="D9" s="23"/>
      <c r="E9" s="23"/>
      <c r="F9" s="23"/>
      <c r="G9" s="23"/>
      <c r="H9" s="23"/>
      <c r="I9" s="24"/>
      <c r="J9" s="31"/>
    </row>
    <row r="10" spans="1:10">
      <c r="A10" s="8" t="s">
        <v>11</v>
      </c>
      <c r="B10" s="26"/>
      <c r="C10" s="31">
        <f>SUM(C12:C14)</f>
        <v>2449940.65</v>
      </c>
      <c r="D10" s="31">
        <f t="shared" ref="D10:I10" si="1">SUM(D12:D14)</f>
        <v>325700</v>
      </c>
      <c r="E10" s="31">
        <f t="shared" si="1"/>
        <v>2674249.37</v>
      </c>
      <c r="F10" s="31">
        <f t="shared" si="1"/>
        <v>825656.97</v>
      </c>
      <c r="G10" s="31">
        <f t="shared" si="1"/>
        <v>477849.65</v>
      </c>
      <c r="H10" s="31">
        <f t="shared" si="1"/>
        <v>88100</v>
      </c>
      <c r="I10" s="32">
        <f t="shared" si="1"/>
        <v>108907.65</v>
      </c>
      <c r="J10" s="31">
        <f>SUM(C10:I10)</f>
        <v>6950404.29</v>
      </c>
    </row>
    <row r="11" spans="1:10">
      <c r="A11" s="12"/>
      <c r="B11" s="1"/>
      <c r="C11" s="31"/>
      <c r="D11" s="31"/>
      <c r="E11" s="31"/>
      <c r="F11" s="31"/>
      <c r="G11" s="31"/>
      <c r="H11" s="31"/>
      <c r="I11" s="32"/>
      <c r="J11" s="35"/>
    </row>
    <row r="12" spans="1:10">
      <c r="A12" s="3" t="s">
        <v>12</v>
      </c>
      <c r="B12" s="1"/>
      <c r="C12" s="31">
        <v>2048810</v>
      </c>
      <c r="D12" s="31">
        <v>122500</v>
      </c>
      <c r="E12" s="31">
        <v>1604795.13</v>
      </c>
      <c r="F12" s="31">
        <v>666056.97</v>
      </c>
      <c r="G12" s="31">
        <v>329639.65000000002</v>
      </c>
      <c r="H12" s="31">
        <v>67500</v>
      </c>
      <c r="I12" s="32">
        <v>87407.65</v>
      </c>
      <c r="J12" s="31">
        <f t="shared" ref="J12:J26" si="2">SUM(C12:I12)</f>
        <v>4926709.4000000004</v>
      </c>
    </row>
    <row r="13" spans="1:10">
      <c r="A13" s="3" t="s">
        <v>13</v>
      </c>
      <c r="B13" s="1"/>
      <c r="C13" s="31">
        <v>37000</v>
      </c>
      <c r="D13" s="31">
        <v>61700</v>
      </c>
      <c r="E13" s="31">
        <v>543600</v>
      </c>
      <c r="F13" s="31">
        <v>10500</v>
      </c>
      <c r="G13" s="31">
        <v>35710</v>
      </c>
      <c r="H13" s="31">
        <v>17000</v>
      </c>
      <c r="I13" s="32">
        <v>0</v>
      </c>
      <c r="J13" s="31">
        <f t="shared" si="2"/>
        <v>705510</v>
      </c>
    </row>
    <row r="14" spans="1:10">
      <c r="A14" s="3" t="s">
        <v>14</v>
      </c>
      <c r="B14" s="1"/>
      <c r="C14" s="31">
        <v>364130.65</v>
      </c>
      <c r="D14" s="31">
        <v>141500</v>
      </c>
      <c r="E14" s="31">
        <v>525854.24</v>
      </c>
      <c r="F14" s="31">
        <v>149100</v>
      </c>
      <c r="G14" s="31">
        <v>112500</v>
      </c>
      <c r="H14" s="31">
        <v>3600</v>
      </c>
      <c r="I14" s="32">
        <v>21500</v>
      </c>
      <c r="J14" s="31">
        <f t="shared" si="2"/>
        <v>1318184.8900000001</v>
      </c>
    </row>
    <row r="15" spans="1:10">
      <c r="A15" s="12"/>
      <c r="B15" s="13"/>
      <c r="C15" s="31"/>
      <c r="D15" s="31"/>
      <c r="E15" s="31"/>
      <c r="F15" s="31"/>
      <c r="G15" s="31"/>
      <c r="H15" s="31"/>
      <c r="I15" s="32"/>
      <c r="J15" s="31"/>
    </row>
    <row r="16" spans="1:10">
      <c r="A16" s="8" t="s">
        <v>15</v>
      </c>
      <c r="B16" s="26"/>
      <c r="C16" s="31">
        <f>SUM(C18:C20)</f>
        <v>7876228</v>
      </c>
      <c r="D16" s="31">
        <f>SUM(D18:D20)</f>
        <v>153756.5</v>
      </c>
      <c r="E16" s="31">
        <f>SUM(E18:E20)</f>
        <v>3405623.74</v>
      </c>
      <c r="F16" s="31">
        <f t="shared" ref="F16:I16" si="3">SUM(F18:F20)</f>
        <v>2887998.69</v>
      </c>
      <c r="G16" s="31">
        <f t="shared" si="3"/>
        <v>1042390</v>
      </c>
      <c r="H16" s="31">
        <f t="shared" si="3"/>
        <v>110200</v>
      </c>
      <c r="I16" s="32">
        <f t="shared" si="3"/>
        <v>226550</v>
      </c>
      <c r="J16" s="31">
        <f t="shared" si="2"/>
        <v>15702746.93</v>
      </c>
    </row>
    <row r="17" spans="1:10">
      <c r="A17" s="12"/>
      <c r="B17" s="1"/>
      <c r="C17" s="31"/>
      <c r="D17" s="31"/>
      <c r="E17" s="31"/>
      <c r="F17" s="31"/>
      <c r="G17" s="31"/>
      <c r="H17" s="31"/>
      <c r="I17" s="32"/>
      <c r="J17" s="31"/>
    </row>
    <row r="18" spans="1:10">
      <c r="A18" s="3" t="s">
        <v>16</v>
      </c>
      <c r="B18" s="1"/>
      <c r="C18" s="31">
        <v>7702728</v>
      </c>
      <c r="D18" s="31">
        <v>153756.5</v>
      </c>
      <c r="E18" s="31">
        <v>3316273.74</v>
      </c>
      <c r="F18" s="31">
        <v>2840598.69</v>
      </c>
      <c r="G18" s="31">
        <v>1003890</v>
      </c>
      <c r="H18" s="31">
        <v>110200</v>
      </c>
      <c r="I18" s="32">
        <v>220300</v>
      </c>
      <c r="J18" s="31">
        <f t="shared" si="2"/>
        <v>15347746.93</v>
      </c>
    </row>
    <row r="19" spans="1:10">
      <c r="A19" s="3" t="s">
        <v>13</v>
      </c>
      <c r="B19" s="1"/>
      <c r="C19" s="31">
        <v>81500</v>
      </c>
      <c r="D19" s="31">
        <v>0</v>
      </c>
      <c r="E19" s="31">
        <v>1800</v>
      </c>
      <c r="F19" s="31">
        <v>26000</v>
      </c>
      <c r="G19" s="31">
        <v>7500</v>
      </c>
      <c r="H19" s="31">
        <v>0</v>
      </c>
      <c r="I19" s="32">
        <v>3000</v>
      </c>
      <c r="J19" s="31">
        <f t="shared" si="2"/>
        <v>119800</v>
      </c>
    </row>
    <row r="20" spans="1:10">
      <c r="A20" s="3" t="s">
        <v>17</v>
      </c>
      <c r="B20" s="1"/>
      <c r="C20" s="31">
        <v>92000</v>
      </c>
      <c r="D20" s="31">
        <v>0</v>
      </c>
      <c r="E20" s="31">
        <v>87550</v>
      </c>
      <c r="F20" s="31">
        <v>21400</v>
      </c>
      <c r="G20" s="31">
        <v>31000</v>
      </c>
      <c r="H20" s="31">
        <v>0</v>
      </c>
      <c r="I20" s="32">
        <v>3250</v>
      </c>
      <c r="J20" s="31">
        <f t="shared" si="2"/>
        <v>235200</v>
      </c>
    </row>
    <row r="21" spans="1:10">
      <c r="A21" s="13"/>
      <c r="B21" s="1"/>
      <c r="C21" s="31"/>
      <c r="D21" s="31"/>
      <c r="E21" s="31"/>
      <c r="F21" s="31"/>
      <c r="G21" s="31"/>
      <c r="H21" s="31"/>
      <c r="I21" s="32"/>
      <c r="J21" s="31"/>
    </row>
    <row r="22" spans="1:10">
      <c r="A22" s="8" t="s">
        <v>18</v>
      </c>
      <c r="B22" s="26"/>
      <c r="C22" s="31">
        <f>SUM(C24:C26)</f>
        <v>0</v>
      </c>
      <c r="D22" s="31">
        <f t="shared" ref="D22:I22" si="4">SUM(D24:D26)</f>
        <v>0</v>
      </c>
      <c r="E22" s="31">
        <f>SUM(E24:E26)</f>
        <v>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2">
        <f t="shared" si="4"/>
        <v>0</v>
      </c>
      <c r="J22" s="31">
        <f t="shared" si="2"/>
        <v>0</v>
      </c>
    </row>
    <row r="23" spans="1:10">
      <c r="A23" s="12"/>
      <c r="B23" s="1"/>
      <c r="C23" s="31"/>
      <c r="D23" s="31"/>
      <c r="E23" s="31"/>
      <c r="F23" s="31"/>
      <c r="G23" s="31"/>
      <c r="H23" s="31"/>
      <c r="I23" s="32"/>
      <c r="J23" s="31"/>
    </row>
    <row r="24" spans="1:10">
      <c r="A24" s="3" t="s">
        <v>12</v>
      </c>
      <c r="B24" s="23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2">
        <v>0</v>
      </c>
      <c r="J24" s="31">
        <f t="shared" si="2"/>
        <v>0</v>
      </c>
    </row>
    <row r="25" spans="1:10">
      <c r="A25" s="3" t="s">
        <v>19</v>
      </c>
      <c r="B25" s="23"/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2">
        <v>0</v>
      </c>
      <c r="J25" s="31">
        <f t="shared" si="2"/>
        <v>0</v>
      </c>
    </row>
    <row r="26" spans="1:10">
      <c r="A26" s="3" t="s">
        <v>17</v>
      </c>
      <c r="B26" s="23"/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2">
        <v>0</v>
      </c>
      <c r="J26" s="31">
        <f t="shared" si="2"/>
        <v>0</v>
      </c>
    </row>
    <row r="27" spans="1:10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>
      <c r="A31" s="3" t="s">
        <v>28</v>
      </c>
      <c r="B31" s="1"/>
      <c r="C31" s="31">
        <f>C34+C40+C46</f>
        <v>37812105.869999997</v>
      </c>
      <c r="D31" s="31">
        <f t="shared" ref="D31:I31" si="5">D34+D40+D46</f>
        <v>4844504.4800000004</v>
      </c>
      <c r="E31" s="31">
        <f t="shared" si="5"/>
        <v>10920380.43</v>
      </c>
      <c r="F31" s="31">
        <f t="shared" si="5"/>
        <v>15492370.239999998</v>
      </c>
      <c r="G31" s="31">
        <f t="shared" si="5"/>
        <v>6459716.75</v>
      </c>
      <c r="H31" s="31">
        <f t="shared" si="5"/>
        <v>1316500</v>
      </c>
      <c r="I31" s="32">
        <f t="shared" si="5"/>
        <v>1961395.94</v>
      </c>
      <c r="J31" s="31">
        <f>SUM(C31:I31)</f>
        <v>78806973.709999993</v>
      </c>
    </row>
    <row r="32" spans="1:10">
      <c r="A32" s="12"/>
      <c r="B32" s="38"/>
      <c r="C32" s="33"/>
      <c r="D32" s="33"/>
      <c r="E32" s="33"/>
      <c r="F32" s="33"/>
      <c r="G32" s="33"/>
      <c r="H32" s="33"/>
      <c r="I32" s="34"/>
      <c r="J32" s="33"/>
    </row>
    <row r="33" spans="1:10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>
      <c r="A34" s="8" t="s">
        <v>11</v>
      </c>
      <c r="B34" s="26"/>
      <c r="C34" s="31">
        <f>SUM(C36:C38)</f>
        <v>11580455.4</v>
      </c>
      <c r="D34" s="31">
        <f t="shared" ref="D34:I34" si="6">SUM(D36:D38)</f>
        <v>3241154.48</v>
      </c>
      <c r="E34" s="31">
        <f t="shared" si="6"/>
        <v>4141058.86</v>
      </c>
      <c r="F34" s="31">
        <f t="shared" si="6"/>
        <v>4437044.21</v>
      </c>
      <c r="G34" s="31">
        <f t="shared" si="6"/>
        <v>2549519.25</v>
      </c>
      <c r="H34" s="31">
        <f t="shared" si="6"/>
        <v>529350</v>
      </c>
      <c r="I34" s="32">
        <f t="shared" si="6"/>
        <v>771561.2</v>
      </c>
      <c r="J34" s="31">
        <f>SUM(C34:I34)</f>
        <v>27250143.400000002</v>
      </c>
    </row>
    <row r="35" spans="1:10">
      <c r="A35" s="12"/>
      <c r="B35" s="1"/>
      <c r="C35" s="35"/>
      <c r="D35" s="35"/>
      <c r="E35" s="35"/>
      <c r="F35" s="35"/>
      <c r="G35" s="35"/>
      <c r="H35" s="35"/>
      <c r="I35" s="32"/>
      <c r="J35" s="35"/>
    </row>
    <row r="36" spans="1:10">
      <c r="A36" s="3" t="s">
        <v>12</v>
      </c>
      <c r="B36" s="1"/>
      <c r="C36" s="31">
        <v>11454255.4</v>
      </c>
      <c r="D36" s="31">
        <v>3093154.48</v>
      </c>
      <c r="E36" s="31">
        <v>3725573.86</v>
      </c>
      <c r="F36" s="31">
        <v>4381044.21</v>
      </c>
      <c r="G36" s="31">
        <v>2508019.25</v>
      </c>
      <c r="H36" s="31">
        <v>529350</v>
      </c>
      <c r="I36" s="32">
        <v>761311.2</v>
      </c>
      <c r="J36" s="31">
        <f t="shared" ref="J36:J50" si="7">SUM(C36:I36)</f>
        <v>26452708.400000002</v>
      </c>
    </row>
    <row r="37" spans="1:10">
      <c r="A37" s="3" t="s">
        <v>19</v>
      </c>
      <c r="B37" s="1"/>
      <c r="C37" s="31">
        <v>13500</v>
      </c>
      <c r="D37" s="31">
        <v>42500</v>
      </c>
      <c r="E37" s="31">
        <v>272310</v>
      </c>
      <c r="F37" s="31">
        <v>5000</v>
      </c>
      <c r="G37" s="31">
        <v>25750</v>
      </c>
      <c r="H37" s="31">
        <v>0</v>
      </c>
      <c r="I37" s="32">
        <v>5000</v>
      </c>
      <c r="J37" s="31">
        <f t="shared" si="7"/>
        <v>364060</v>
      </c>
    </row>
    <row r="38" spans="1:10">
      <c r="A38" s="3" t="s">
        <v>17</v>
      </c>
      <c r="B38" s="1"/>
      <c r="C38" s="31">
        <v>112700</v>
      </c>
      <c r="D38" s="31">
        <v>105500</v>
      </c>
      <c r="E38" s="31">
        <v>143175</v>
      </c>
      <c r="F38" s="31">
        <v>51000</v>
      </c>
      <c r="G38" s="31">
        <v>15750</v>
      </c>
      <c r="H38" s="31">
        <v>0</v>
      </c>
      <c r="I38" s="32">
        <v>5250</v>
      </c>
      <c r="J38" s="31">
        <f t="shared" si="7"/>
        <v>433375</v>
      </c>
    </row>
    <row r="39" spans="1:10">
      <c r="A39" s="3"/>
      <c r="B39" s="1"/>
      <c r="C39" s="31"/>
      <c r="D39" s="31"/>
      <c r="E39" s="31"/>
      <c r="F39" s="31"/>
      <c r="G39" s="31"/>
      <c r="H39" s="31"/>
      <c r="I39" s="32"/>
      <c r="J39" s="31"/>
    </row>
    <row r="40" spans="1:10">
      <c r="A40" s="8" t="s">
        <v>15</v>
      </c>
      <c r="B40" s="26"/>
      <c r="C40" s="31">
        <f>SUM(C42:C44)</f>
        <v>26083250.469999999</v>
      </c>
      <c r="D40" s="31">
        <f t="shared" ref="D40:I40" si="8">SUM(D42:D44)</f>
        <v>1603350</v>
      </c>
      <c r="E40" s="31">
        <f t="shared" si="8"/>
        <v>6766571.5700000003</v>
      </c>
      <c r="F40" s="31">
        <f t="shared" si="8"/>
        <v>10988812.029999999</v>
      </c>
      <c r="G40" s="31">
        <f t="shared" si="8"/>
        <v>3894197.5</v>
      </c>
      <c r="H40" s="31">
        <f t="shared" si="8"/>
        <v>778650</v>
      </c>
      <c r="I40" s="32">
        <f t="shared" si="8"/>
        <v>1182584.74</v>
      </c>
      <c r="J40" s="31">
        <f t="shared" si="7"/>
        <v>51297416.310000002</v>
      </c>
    </row>
    <row r="41" spans="1:10">
      <c r="A41" s="3"/>
      <c r="B41" s="1"/>
      <c r="C41" s="31"/>
      <c r="D41" s="31"/>
      <c r="E41" s="31"/>
      <c r="F41" s="31"/>
      <c r="G41" s="31"/>
      <c r="H41" s="31"/>
      <c r="I41" s="32"/>
      <c r="J41" s="31"/>
    </row>
    <row r="42" spans="1:10">
      <c r="A42" s="3" t="s">
        <v>12</v>
      </c>
      <c r="B42" s="1"/>
      <c r="C42" s="31">
        <v>25971050.469999999</v>
      </c>
      <c r="D42" s="31">
        <v>1593350</v>
      </c>
      <c r="E42" s="31">
        <v>6643336.5700000003</v>
      </c>
      <c r="F42" s="31">
        <v>10910312.029999999</v>
      </c>
      <c r="G42" s="31">
        <v>3846197.5</v>
      </c>
      <c r="H42" s="31">
        <v>776150</v>
      </c>
      <c r="I42" s="32">
        <v>1182584.74</v>
      </c>
      <c r="J42" s="31">
        <f t="shared" si="7"/>
        <v>50922981.310000002</v>
      </c>
    </row>
    <row r="43" spans="1:10">
      <c r="A43" s="3" t="s">
        <v>19</v>
      </c>
      <c r="B43" s="1"/>
      <c r="C43" s="31">
        <v>73500</v>
      </c>
      <c r="D43" s="31">
        <v>10000</v>
      </c>
      <c r="E43" s="31">
        <v>95735</v>
      </c>
      <c r="F43" s="31">
        <v>67500</v>
      </c>
      <c r="G43" s="31">
        <v>40500</v>
      </c>
      <c r="H43" s="31">
        <v>2500</v>
      </c>
      <c r="I43" s="32">
        <v>0</v>
      </c>
      <c r="J43" s="31">
        <f t="shared" si="7"/>
        <v>289735</v>
      </c>
    </row>
    <row r="44" spans="1:10">
      <c r="A44" s="3" t="s">
        <v>17</v>
      </c>
      <c r="B44" s="1"/>
      <c r="C44" s="31">
        <v>38700</v>
      </c>
      <c r="D44" s="31">
        <v>0</v>
      </c>
      <c r="E44" s="31">
        <v>27500</v>
      </c>
      <c r="F44" s="31">
        <v>11000</v>
      </c>
      <c r="G44" s="31">
        <v>7500</v>
      </c>
      <c r="H44" s="31">
        <v>0</v>
      </c>
      <c r="I44" s="32">
        <v>0</v>
      </c>
      <c r="J44" s="31">
        <f t="shared" si="7"/>
        <v>84700</v>
      </c>
    </row>
    <row r="45" spans="1:10">
      <c r="A45" s="3"/>
      <c r="B45" s="1"/>
      <c r="C45" s="31"/>
      <c r="D45" s="31"/>
      <c r="E45" s="31"/>
      <c r="F45" s="31"/>
      <c r="G45" s="31"/>
      <c r="H45" s="31"/>
      <c r="I45" s="32"/>
      <c r="J45" s="31"/>
    </row>
    <row r="46" spans="1:10">
      <c r="A46" s="8" t="s">
        <v>18</v>
      </c>
      <c r="B46" s="26"/>
      <c r="C46" s="31">
        <f>SUM(C48:C50)</f>
        <v>148400</v>
      </c>
      <c r="D46" s="31">
        <f t="shared" ref="D46:I46" si="9">SUM(D48:D50)</f>
        <v>0</v>
      </c>
      <c r="E46" s="31">
        <f t="shared" si="9"/>
        <v>12750</v>
      </c>
      <c r="F46" s="31">
        <f t="shared" si="9"/>
        <v>66514</v>
      </c>
      <c r="G46" s="31">
        <f t="shared" si="9"/>
        <v>16000</v>
      </c>
      <c r="H46" s="31">
        <f t="shared" si="9"/>
        <v>8500</v>
      </c>
      <c r="I46" s="32">
        <f t="shared" si="9"/>
        <v>7250</v>
      </c>
      <c r="J46" s="31">
        <f t="shared" si="7"/>
        <v>259414</v>
      </c>
    </row>
    <row r="47" spans="1:10">
      <c r="A47" s="13"/>
      <c r="B47" s="1"/>
      <c r="C47" s="31"/>
      <c r="D47" s="31"/>
      <c r="E47" s="31"/>
      <c r="F47" s="31"/>
      <c r="G47" s="31"/>
      <c r="H47" s="31"/>
      <c r="I47" s="32"/>
      <c r="J47" s="31"/>
    </row>
    <row r="48" spans="1:10">
      <c r="A48" s="3" t="s">
        <v>12</v>
      </c>
      <c r="B48" s="23"/>
      <c r="C48" s="31">
        <v>148400</v>
      </c>
      <c r="D48" s="31">
        <v>0</v>
      </c>
      <c r="E48" s="31">
        <v>12750</v>
      </c>
      <c r="F48" s="31">
        <v>66514</v>
      </c>
      <c r="G48" s="31">
        <v>16000</v>
      </c>
      <c r="H48" s="31">
        <v>8500</v>
      </c>
      <c r="I48" s="32">
        <v>7250</v>
      </c>
      <c r="J48" s="31">
        <f t="shared" si="7"/>
        <v>259414</v>
      </c>
    </row>
    <row r="49" spans="1:16">
      <c r="A49" s="3" t="s">
        <v>19</v>
      </c>
      <c r="B49" s="23"/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2">
        <v>0</v>
      </c>
      <c r="J49" s="31">
        <f t="shared" si="7"/>
        <v>0</v>
      </c>
    </row>
    <row r="50" spans="1:16">
      <c r="A50" s="3" t="s">
        <v>17</v>
      </c>
      <c r="B50" s="23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2">
        <v>0</v>
      </c>
      <c r="J50" s="31">
        <f t="shared" si="7"/>
        <v>0</v>
      </c>
    </row>
    <row r="51" spans="1:16">
      <c r="A51" s="12"/>
      <c r="B51" s="11"/>
      <c r="C51" s="31"/>
      <c r="D51" s="31"/>
      <c r="E51" s="31"/>
      <c r="F51" s="31"/>
      <c r="G51" s="31"/>
      <c r="H51" s="31"/>
      <c r="I51" s="32"/>
      <c r="J51" s="31"/>
    </row>
    <row r="52" spans="1:16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>
      <c r="A55" s="3" t="s">
        <v>29</v>
      </c>
      <c r="B55" s="1"/>
      <c r="C55" s="31">
        <f t="shared" ref="C55:I55" si="10">C58+C62+C66</f>
        <v>218900</v>
      </c>
      <c r="D55" s="31">
        <f t="shared" si="10"/>
        <v>14700</v>
      </c>
      <c r="E55" s="31">
        <f t="shared" si="10"/>
        <v>292420</v>
      </c>
      <c r="F55" s="31">
        <f t="shared" si="10"/>
        <v>60000</v>
      </c>
      <c r="G55" s="31">
        <f t="shared" si="10"/>
        <v>17000</v>
      </c>
      <c r="H55" s="31">
        <f t="shared" si="10"/>
        <v>0</v>
      </c>
      <c r="I55" s="32">
        <f t="shared" si="10"/>
        <v>3000</v>
      </c>
      <c r="J55" s="31">
        <f>SUM(C55:I55)</f>
        <v>606020</v>
      </c>
    </row>
    <row r="56" spans="1:16">
      <c r="A56" s="12"/>
      <c r="B56" s="38"/>
      <c r="C56" s="33"/>
      <c r="D56" s="33"/>
      <c r="E56" s="33"/>
      <c r="F56" s="33"/>
      <c r="G56" s="33"/>
      <c r="H56" s="33"/>
      <c r="I56" s="34"/>
      <c r="J56" s="33"/>
    </row>
    <row r="57" spans="1:16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75">
      <c r="A58" s="8" t="s">
        <v>11</v>
      </c>
      <c r="B58" s="26"/>
      <c r="C58" s="31">
        <f t="shared" ref="C58:I58" si="11">SUM(C60:C60)</f>
        <v>62300</v>
      </c>
      <c r="D58" s="31">
        <f t="shared" si="11"/>
        <v>14700</v>
      </c>
      <c r="E58" s="31">
        <f t="shared" si="11"/>
        <v>205400</v>
      </c>
      <c r="F58" s="31">
        <f t="shared" si="11"/>
        <v>5000</v>
      </c>
      <c r="G58" s="31">
        <f t="shared" si="11"/>
        <v>15000</v>
      </c>
      <c r="H58" s="31">
        <f t="shared" si="11"/>
        <v>0</v>
      </c>
      <c r="I58" s="32">
        <f t="shared" si="11"/>
        <v>0</v>
      </c>
      <c r="J58" s="31">
        <f>SUM(C58:I58)</f>
        <v>302400</v>
      </c>
      <c r="L58" s="40"/>
      <c r="M58" s="40"/>
      <c r="N58" s="40"/>
      <c r="O58" s="40"/>
      <c r="P58" s="40"/>
    </row>
    <row r="59" spans="1:16">
      <c r="A59" s="12"/>
      <c r="B59" s="1"/>
      <c r="C59" s="35"/>
      <c r="D59" s="35"/>
      <c r="E59" s="35"/>
      <c r="F59" s="35"/>
      <c r="G59" s="35"/>
      <c r="H59" s="35"/>
      <c r="I59" s="32"/>
      <c r="J59" s="35"/>
    </row>
    <row r="60" spans="1:16">
      <c r="A60" s="3" t="s">
        <v>17</v>
      </c>
      <c r="B60" s="1"/>
      <c r="C60" s="31">
        <v>62300</v>
      </c>
      <c r="D60" s="31">
        <v>14700</v>
      </c>
      <c r="E60" s="31">
        <v>205400</v>
      </c>
      <c r="F60" s="31">
        <v>5000</v>
      </c>
      <c r="G60" s="31">
        <v>15000</v>
      </c>
      <c r="H60" s="31">
        <v>0</v>
      </c>
      <c r="I60" s="32">
        <v>0</v>
      </c>
      <c r="J60" s="31">
        <f t="shared" ref="J60" si="12">SUM(C60:I60)</f>
        <v>302400</v>
      </c>
    </row>
    <row r="61" spans="1:16">
      <c r="A61" s="3"/>
      <c r="B61" s="1"/>
      <c r="C61" s="31"/>
      <c r="D61" s="31"/>
      <c r="E61" s="31"/>
      <c r="F61" s="31"/>
      <c r="G61" s="31"/>
      <c r="H61" s="31"/>
      <c r="I61" s="32"/>
      <c r="J61" s="31"/>
    </row>
    <row r="62" spans="1:16">
      <c r="A62" s="8" t="s">
        <v>15</v>
      </c>
      <c r="B62" s="26"/>
      <c r="C62" s="31">
        <f t="shared" ref="C62:I62" si="13">SUM(C64:C64)</f>
        <v>156600</v>
      </c>
      <c r="D62" s="31">
        <f t="shared" si="13"/>
        <v>0</v>
      </c>
      <c r="E62" s="31">
        <f t="shared" si="13"/>
        <v>87000</v>
      </c>
      <c r="F62" s="31">
        <f t="shared" si="13"/>
        <v>55000</v>
      </c>
      <c r="G62" s="31">
        <f t="shared" si="13"/>
        <v>2000</v>
      </c>
      <c r="H62" s="31">
        <f t="shared" si="13"/>
        <v>0</v>
      </c>
      <c r="I62" s="32">
        <f t="shared" si="13"/>
        <v>3000</v>
      </c>
      <c r="J62" s="31">
        <f t="shared" ref="J62" si="14">SUM(C62:I62)</f>
        <v>303600</v>
      </c>
    </row>
    <row r="63" spans="1:16">
      <c r="A63" s="3"/>
      <c r="B63" s="1"/>
      <c r="C63" s="31"/>
      <c r="D63" s="31"/>
      <c r="E63" s="31"/>
      <c r="F63" s="31"/>
      <c r="G63" s="31"/>
      <c r="H63" s="31"/>
      <c r="I63" s="32"/>
      <c r="J63" s="31"/>
    </row>
    <row r="64" spans="1:16">
      <c r="A64" s="3" t="s">
        <v>17</v>
      </c>
      <c r="B64" s="1"/>
      <c r="C64" s="31">
        <v>156600</v>
      </c>
      <c r="D64" s="31">
        <v>0</v>
      </c>
      <c r="E64" s="31">
        <v>87000</v>
      </c>
      <c r="F64" s="31">
        <v>55000</v>
      </c>
      <c r="G64" s="31">
        <v>2000</v>
      </c>
      <c r="H64" s="31">
        <v>0</v>
      </c>
      <c r="I64" s="32">
        <v>3000</v>
      </c>
      <c r="J64" s="31">
        <f t="shared" ref="J64" si="15">SUM(C64:I64)</f>
        <v>303600</v>
      </c>
    </row>
    <row r="65" spans="1:10">
      <c r="A65" s="3"/>
      <c r="B65" s="1"/>
      <c r="C65" s="31"/>
      <c r="D65" s="31"/>
      <c r="E65" s="31"/>
      <c r="F65" s="31"/>
      <c r="G65" s="31"/>
      <c r="H65" s="31"/>
      <c r="I65" s="32"/>
      <c r="J65" s="31"/>
    </row>
    <row r="66" spans="1:10">
      <c r="A66" s="8" t="s">
        <v>18</v>
      </c>
      <c r="B66" s="26"/>
      <c r="C66" s="31">
        <f t="shared" ref="C66:I66" si="16">SUM(C68:C68)</f>
        <v>0</v>
      </c>
      <c r="D66" s="31">
        <f t="shared" si="16"/>
        <v>0</v>
      </c>
      <c r="E66" s="31">
        <f t="shared" si="16"/>
        <v>20</v>
      </c>
      <c r="F66" s="31">
        <f t="shared" si="16"/>
        <v>0</v>
      </c>
      <c r="G66" s="31">
        <f t="shared" si="16"/>
        <v>0</v>
      </c>
      <c r="H66" s="31">
        <f t="shared" si="16"/>
        <v>0</v>
      </c>
      <c r="I66" s="32">
        <f t="shared" si="16"/>
        <v>0</v>
      </c>
      <c r="J66" s="31">
        <f t="shared" ref="J66" si="17">SUM(C66:I66)</f>
        <v>20</v>
      </c>
    </row>
    <row r="67" spans="1:10">
      <c r="A67" s="13"/>
      <c r="B67" s="1"/>
      <c r="C67" s="31"/>
      <c r="D67" s="31"/>
      <c r="E67" s="31"/>
      <c r="F67" s="31"/>
      <c r="G67" s="31"/>
      <c r="H67" s="31"/>
      <c r="I67" s="32"/>
      <c r="J67" s="31"/>
    </row>
    <row r="68" spans="1:10" ht="15.75">
      <c r="A68" s="3" t="s">
        <v>17</v>
      </c>
      <c r="B68" s="23"/>
      <c r="C68" s="31">
        <v>0</v>
      </c>
      <c r="D68" s="31">
        <v>0</v>
      </c>
      <c r="E68">
        <v>20</v>
      </c>
      <c r="F68" s="31">
        <v>0</v>
      </c>
      <c r="G68" s="31">
        <v>0</v>
      </c>
      <c r="H68" s="31">
        <v>0</v>
      </c>
      <c r="I68" s="32">
        <v>0</v>
      </c>
      <c r="J68" s="31">
        <f t="shared" ref="J68" si="18">SUM(C68:I68)</f>
        <v>20</v>
      </c>
    </row>
    <row r="69" spans="1:10">
      <c r="A69" s="12"/>
      <c r="B69" s="11"/>
      <c r="C69" s="31"/>
      <c r="D69" s="31"/>
      <c r="E69" s="31"/>
      <c r="F69" s="31"/>
      <c r="G69" s="31"/>
      <c r="H69" s="31"/>
      <c r="I69" s="32"/>
      <c r="J69" s="31"/>
    </row>
    <row r="70" spans="1:10">
      <c r="A70" s="3"/>
      <c r="B70" s="1"/>
      <c r="C70" s="31"/>
      <c r="D70" s="31"/>
      <c r="E70" s="31"/>
      <c r="F70" s="31"/>
      <c r="G70" s="31"/>
      <c r="H70" s="31"/>
      <c r="I70" s="32"/>
      <c r="J70" s="31"/>
    </row>
    <row r="71" spans="1:10">
      <c r="A71" s="8" t="s">
        <v>30</v>
      </c>
      <c r="B71" s="25"/>
      <c r="C71" s="31"/>
      <c r="D71" s="31"/>
      <c r="E71" s="31"/>
      <c r="F71" s="31"/>
      <c r="G71" s="31"/>
      <c r="H71" s="31"/>
      <c r="I71" s="32"/>
      <c r="J71" s="31"/>
    </row>
    <row r="72" spans="1:10">
      <c r="A72" s="3"/>
      <c r="B72" s="1"/>
      <c r="C72" s="31"/>
      <c r="D72" s="31"/>
      <c r="E72" s="31"/>
      <c r="F72" s="31"/>
      <c r="G72" s="31"/>
      <c r="H72" s="31"/>
      <c r="I72" s="32"/>
      <c r="J72" s="31"/>
    </row>
    <row r="73" spans="1:10">
      <c r="A73" s="29" t="s">
        <v>20</v>
      </c>
      <c r="B73" s="26"/>
      <c r="C73" s="31">
        <f>SUM(C12+C18+C24+C36+C42+C48)</f>
        <v>47325243.869999997</v>
      </c>
      <c r="D73" s="31">
        <f t="shared" ref="D73:I73" si="19">SUM(D12+D18+D24+D36+D42+D48)</f>
        <v>4962760.9800000004</v>
      </c>
      <c r="E73" s="31">
        <f t="shared" si="19"/>
        <v>15302729.300000001</v>
      </c>
      <c r="F73" s="31">
        <f t="shared" si="19"/>
        <v>18864525.899999999</v>
      </c>
      <c r="G73" s="31">
        <f t="shared" si="19"/>
        <v>7703746.4000000004</v>
      </c>
      <c r="H73" s="31">
        <f t="shared" si="19"/>
        <v>1491700</v>
      </c>
      <c r="I73" s="32">
        <f t="shared" si="19"/>
        <v>2258853.59</v>
      </c>
      <c r="J73" s="31">
        <f>SUM(C73:I73)</f>
        <v>97909560.039999992</v>
      </c>
    </row>
    <row r="74" spans="1:10">
      <c r="A74" s="3" t="s">
        <v>21</v>
      </c>
      <c r="B74" s="2"/>
      <c r="C74" s="31">
        <f>SUM(C13+C19+C25+C37+C43+C49)</f>
        <v>205500</v>
      </c>
      <c r="D74" s="31">
        <f t="shared" ref="D74:I74" si="20">SUM(D13+D19+D25+D37+D43+D49)</f>
        <v>114200</v>
      </c>
      <c r="E74" s="31">
        <f t="shared" si="20"/>
        <v>913445</v>
      </c>
      <c r="F74" s="31">
        <f t="shared" si="20"/>
        <v>109000</v>
      </c>
      <c r="G74" s="31">
        <f t="shared" si="20"/>
        <v>109460</v>
      </c>
      <c r="H74" s="31">
        <f t="shared" si="20"/>
        <v>19500</v>
      </c>
      <c r="I74" s="32">
        <f t="shared" si="20"/>
        <v>8000</v>
      </c>
      <c r="J74" s="31">
        <f t="shared" ref="J74:J75" si="21">SUM(C74:I74)</f>
        <v>1479105</v>
      </c>
    </row>
    <row r="75" spans="1:10">
      <c r="A75" s="3" t="s">
        <v>22</v>
      </c>
      <c r="B75" s="3"/>
      <c r="C75" s="31">
        <f>SUM(C14+C20+C26+C38+C44+C50+C60+C64+C68)</f>
        <v>826430.65</v>
      </c>
      <c r="D75" s="31">
        <f t="shared" ref="D75:I75" si="22">SUM(D14+D20+D26+D38+D44+D50+D60+D64+D68)</f>
        <v>261700</v>
      </c>
      <c r="E75" s="31">
        <f t="shared" si="22"/>
        <v>1076499.24</v>
      </c>
      <c r="F75" s="31">
        <f t="shared" si="22"/>
        <v>292500</v>
      </c>
      <c r="G75" s="31">
        <f t="shared" si="22"/>
        <v>183750</v>
      </c>
      <c r="H75" s="31">
        <f t="shared" si="22"/>
        <v>3600</v>
      </c>
      <c r="I75" s="32">
        <f t="shared" si="22"/>
        <v>33000</v>
      </c>
      <c r="J75" s="31">
        <f t="shared" si="21"/>
        <v>2677479.8899999997</v>
      </c>
    </row>
    <row r="76" spans="1:10">
      <c r="A76" s="3"/>
      <c r="B76" s="3"/>
      <c r="C76" s="31"/>
      <c r="D76" s="31"/>
      <c r="E76" s="31"/>
      <c r="F76" s="31"/>
      <c r="G76" s="31"/>
      <c r="H76" s="31"/>
      <c r="I76" s="32"/>
      <c r="J76" s="31"/>
    </row>
    <row r="77" spans="1:10">
      <c r="A77" s="9"/>
      <c r="B77" s="9"/>
      <c r="C77" s="31"/>
      <c r="D77" s="31"/>
      <c r="E77" s="31"/>
      <c r="F77" s="31"/>
      <c r="G77" s="31"/>
      <c r="H77" s="31"/>
      <c r="I77" s="32"/>
      <c r="J77" s="31"/>
    </row>
    <row r="78" spans="1:10">
      <c r="A78" s="29" t="s">
        <v>23</v>
      </c>
      <c r="B78" s="29"/>
      <c r="C78" s="31">
        <f>SUM(C10+C34+C58)</f>
        <v>14092696.050000001</v>
      </c>
      <c r="D78" s="31">
        <f t="shared" ref="D78:I78" si="23">SUM(D10+D34+D58)</f>
        <v>3581554.48</v>
      </c>
      <c r="E78" s="31">
        <f t="shared" si="23"/>
        <v>7020708.2300000004</v>
      </c>
      <c r="F78" s="31">
        <f t="shared" si="23"/>
        <v>5267701.18</v>
      </c>
      <c r="G78" s="31">
        <f t="shared" si="23"/>
        <v>3042368.9</v>
      </c>
      <c r="H78" s="31">
        <f t="shared" si="23"/>
        <v>617450</v>
      </c>
      <c r="I78" s="32">
        <f t="shared" si="23"/>
        <v>880468.85</v>
      </c>
      <c r="J78" s="31">
        <f>SUM(C78:I78)</f>
        <v>34502947.690000005</v>
      </c>
    </row>
    <row r="79" spans="1:10">
      <c r="A79" s="3" t="s">
        <v>24</v>
      </c>
      <c r="B79" s="2"/>
      <c r="C79" s="31">
        <f>SUM(C16+C40+C62)</f>
        <v>34116078.469999999</v>
      </c>
      <c r="D79" s="31">
        <f t="shared" ref="D79:I79" si="24">SUM(D16+D40+D62)</f>
        <v>1757106.5</v>
      </c>
      <c r="E79" s="31">
        <f t="shared" si="24"/>
        <v>10259195.310000001</v>
      </c>
      <c r="F79" s="31">
        <f t="shared" si="24"/>
        <v>13931810.719999999</v>
      </c>
      <c r="G79" s="31">
        <f t="shared" si="24"/>
        <v>4938587.5</v>
      </c>
      <c r="H79" s="31">
        <f t="shared" si="24"/>
        <v>888850</v>
      </c>
      <c r="I79" s="32">
        <f t="shared" si="24"/>
        <v>1412134.74</v>
      </c>
      <c r="J79" s="31">
        <f t="shared" ref="J79:J80" si="25">SUM(C79:I79)</f>
        <v>67303763.239999995</v>
      </c>
    </row>
    <row r="80" spans="1:10">
      <c r="A80" s="3" t="s">
        <v>25</v>
      </c>
      <c r="B80" s="1"/>
      <c r="C80" s="31">
        <f>SUM(C22+C46+C66)</f>
        <v>148400</v>
      </c>
      <c r="D80" s="31">
        <f t="shared" ref="D80:I80" si="26">SUM(D22+D46+D66)</f>
        <v>0</v>
      </c>
      <c r="E80" s="31">
        <f t="shared" si="26"/>
        <v>12770</v>
      </c>
      <c r="F80" s="31">
        <f t="shared" si="26"/>
        <v>66514</v>
      </c>
      <c r="G80" s="31">
        <f t="shared" si="26"/>
        <v>16000</v>
      </c>
      <c r="H80" s="31">
        <f t="shared" si="26"/>
        <v>8500</v>
      </c>
      <c r="I80" s="32">
        <f t="shared" si="26"/>
        <v>7250</v>
      </c>
      <c r="J80" s="31">
        <f t="shared" si="25"/>
        <v>259434</v>
      </c>
    </row>
    <row r="81" spans="1:10">
      <c r="A81" s="3"/>
      <c r="B81" s="1"/>
      <c r="C81" s="31"/>
      <c r="D81" s="31"/>
      <c r="E81" s="31"/>
      <c r="F81" s="31"/>
      <c r="G81" s="31"/>
      <c r="H81" s="31"/>
      <c r="I81" s="32"/>
      <c r="J81" s="31"/>
    </row>
    <row r="82" spans="1:10">
      <c r="A82" s="9"/>
      <c r="B82" s="28"/>
      <c r="C82" s="31"/>
      <c r="D82" s="31"/>
      <c r="E82" s="31"/>
      <c r="F82" s="31"/>
      <c r="G82" s="31"/>
      <c r="H82" s="31"/>
      <c r="I82" s="32"/>
      <c r="J82" s="31"/>
    </row>
    <row r="83" spans="1:10">
      <c r="A83" s="29" t="s">
        <v>6</v>
      </c>
      <c r="B83" s="26"/>
      <c r="C83" s="31">
        <f t="shared" ref="C83:I83" si="27">SUM(C78:C80)</f>
        <v>48357174.519999996</v>
      </c>
      <c r="D83" s="31">
        <f t="shared" si="27"/>
        <v>5338660.9800000004</v>
      </c>
      <c r="E83" s="31">
        <f t="shared" si="27"/>
        <v>17292673.539999999</v>
      </c>
      <c r="F83" s="31">
        <f t="shared" si="27"/>
        <v>19266025.899999999</v>
      </c>
      <c r="G83" s="31">
        <f t="shared" si="27"/>
        <v>7996956.4000000004</v>
      </c>
      <c r="H83" s="31">
        <f t="shared" si="27"/>
        <v>1514800</v>
      </c>
      <c r="I83" s="32">
        <f t="shared" si="27"/>
        <v>2299853.59</v>
      </c>
      <c r="J83" s="31">
        <f>SUM(C83:I83)</f>
        <v>102066144.93000001</v>
      </c>
    </row>
    <row r="84" spans="1:10">
      <c r="A84" s="30"/>
      <c r="B84" s="25"/>
      <c r="C84" s="31"/>
      <c r="D84" s="31"/>
      <c r="E84" s="31"/>
      <c r="F84" s="31"/>
      <c r="G84" s="31"/>
      <c r="H84" s="31"/>
      <c r="I84" s="31"/>
      <c r="J84" s="31"/>
    </row>
    <row r="86" spans="1:10">
      <c r="A86" s="13"/>
    </row>
    <row r="87" spans="1:10">
      <c r="E87" s="36"/>
    </row>
    <row r="88" spans="1:10">
      <c r="E88" s="36"/>
    </row>
    <row r="121" spans="11:13">
      <c r="K121" s="1"/>
      <c r="L121" s="1"/>
      <c r="M121" s="1"/>
    </row>
    <row r="122" spans="11:13">
      <c r="K122" s="1"/>
      <c r="L122" s="1"/>
      <c r="M122" s="1"/>
    </row>
    <row r="123" spans="11:13">
      <c r="K123" s="1"/>
      <c r="L123" s="1"/>
      <c r="M123" s="1"/>
    </row>
    <row r="124" spans="11:13">
      <c r="K124" s="1"/>
      <c r="L124" s="1"/>
      <c r="M124" s="1"/>
    </row>
    <row r="125" spans="11:13">
      <c r="K125" s="1"/>
      <c r="L125" s="1"/>
      <c r="M125" s="1"/>
    </row>
    <row r="126" spans="11:13">
      <c r="K126" s="1"/>
      <c r="L126" s="1"/>
      <c r="M126" s="1"/>
    </row>
    <row r="127" spans="11:13">
      <c r="K127" s="1"/>
      <c r="L127" s="1"/>
      <c r="M127" s="1"/>
    </row>
    <row r="128" spans="11:13">
      <c r="K128" s="1"/>
      <c r="L128" s="1"/>
      <c r="M128" s="1"/>
    </row>
    <row r="129" spans="11:13">
      <c r="K129" s="1"/>
      <c r="L129" s="1"/>
      <c r="M129" s="1"/>
    </row>
    <row r="130" spans="11:13">
      <c r="K130" s="1"/>
      <c r="L130" s="1"/>
      <c r="M130" s="1"/>
    </row>
    <row r="131" spans="11:13">
      <c r="K131" s="1"/>
      <c r="L131" s="1"/>
      <c r="M131" s="1"/>
    </row>
    <row r="132" spans="11:13">
      <c r="K132" s="1"/>
      <c r="L132" s="1"/>
      <c r="M132" s="36"/>
    </row>
    <row r="133" spans="11:13">
      <c r="K133" s="1"/>
      <c r="L133" s="1"/>
      <c r="M133" s="36"/>
    </row>
    <row r="134" spans="11:13">
      <c r="K134" s="23"/>
      <c r="L134" s="1"/>
      <c r="M134" s="1"/>
    </row>
    <row r="135" spans="11:13">
      <c r="K135" s="1"/>
      <c r="L135" s="1"/>
      <c r="M135" s="1"/>
    </row>
    <row r="136" spans="11:13">
      <c r="K136" s="1"/>
      <c r="L136" s="1"/>
      <c r="M136" s="1"/>
    </row>
    <row r="137" spans="11:13">
      <c r="K137" s="1"/>
      <c r="L137" s="1"/>
      <c r="M137" s="1"/>
    </row>
    <row r="138" spans="11:13">
      <c r="K138" s="1"/>
      <c r="L138" s="1"/>
      <c r="M138" s="1"/>
    </row>
    <row r="139" spans="11:13">
      <c r="K139" s="1"/>
      <c r="L139" s="1"/>
      <c r="M139" s="1"/>
    </row>
    <row r="140" spans="11:13">
      <c r="K140" s="1"/>
      <c r="L140" s="1"/>
      <c r="M140" s="1"/>
    </row>
    <row r="141" spans="11:13">
      <c r="K141" s="1"/>
      <c r="L141" s="1"/>
      <c r="M141" s="36"/>
    </row>
    <row r="142" spans="11:13">
      <c r="K142" s="1"/>
      <c r="L142" s="1"/>
      <c r="M142" s="36"/>
    </row>
    <row r="143" spans="11:13">
      <c r="K143" s="1"/>
      <c r="L143" s="1"/>
      <c r="M143" s="1"/>
    </row>
    <row r="144" spans="11:13">
      <c r="K144" s="1"/>
      <c r="L144" s="1"/>
      <c r="M144" s="1"/>
    </row>
    <row r="145" spans="11:13">
      <c r="K145" s="1"/>
      <c r="L145" s="1"/>
      <c r="M145" s="1"/>
    </row>
    <row r="146" spans="11:13">
      <c r="K146" s="1"/>
      <c r="L146" s="1"/>
      <c r="M146" s="1"/>
    </row>
    <row r="147" spans="11:13">
      <c r="K147" s="1"/>
      <c r="L147" s="1"/>
      <c r="M147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2015-09-25T13:54:01Z</cp:lastPrinted>
  <dcterms:created xsi:type="dcterms:W3CDTF">2012-03-28T21:27:47Z</dcterms:created>
  <dcterms:modified xsi:type="dcterms:W3CDTF">2015-09-25T13:54:01Z</dcterms:modified>
</cp:coreProperties>
</file>