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" windowWidth="14625" windowHeight="4155"/>
  </bookViews>
  <sheets>
    <sheet name="Party Table 4" sheetId="1" r:id="rId1"/>
  </sheets>
  <definedNames>
    <definedName name="_xlnm.Print_Area" localSheetId="0">'Party Table 4'!$A$1:$K$118</definedName>
  </definedNames>
  <calcPr calcId="125725"/>
</workbook>
</file>

<file path=xl/calcChain.xml><?xml version="1.0" encoding="utf-8"?>
<calcChain xmlns="http://schemas.openxmlformats.org/spreadsheetml/2006/main">
  <c r="D115" i="1"/>
  <c r="D113"/>
  <c r="D111"/>
  <c r="D109"/>
  <c r="D107"/>
  <c r="D105"/>
  <c r="D103"/>
  <c r="D99"/>
  <c r="D97"/>
  <c r="D95"/>
  <c r="D93"/>
  <c r="D91"/>
  <c r="D89"/>
  <c r="D87"/>
  <c r="D78"/>
  <c r="D76"/>
  <c r="D74"/>
  <c r="D72"/>
  <c r="D70"/>
  <c r="D68"/>
  <c r="D66"/>
  <c r="D62"/>
  <c r="D60"/>
  <c r="D58"/>
  <c r="D56"/>
  <c r="D54"/>
  <c r="D52"/>
  <c r="D50"/>
  <c r="D41"/>
  <c r="D39"/>
  <c r="D37"/>
  <c r="D35"/>
  <c r="D33"/>
  <c r="D31"/>
  <c r="D29"/>
  <c r="D10"/>
  <c r="D12"/>
  <c r="D14"/>
  <c r="D16"/>
  <c r="D18"/>
  <c r="D20"/>
  <c r="I23"/>
  <c r="H23"/>
  <c r="G23"/>
  <c r="F23"/>
  <c r="E23"/>
  <c r="D23"/>
  <c r="D22"/>
  <c r="I36"/>
  <c r="H36"/>
  <c r="G36"/>
  <c r="F36"/>
  <c r="E36"/>
  <c r="D36"/>
  <c r="J20"/>
  <c r="J10"/>
  <c r="D11" s="1"/>
  <c r="D112"/>
  <c r="D114"/>
  <c r="D116"/>
  <c r="D96"/>
  <c r="D98"/>
  <c r="D100"/>
  <c r="D69"/>
  <c r="D75"/>
  <c r="D77"/>
  <c r="D79"/>
  <c r="D51"/>
  <c r="D57"/>
  <c r="D59"/>
  <c r="D61"/>
  <c r="D63"/>
  <c r="D34"/>
  <c r="D38"/>
  <c r="D40"/>
  <c r="D42"/>
  <c r="I11"/>
  <c r="H11"/>
  <c r="G11"/>
  <c r="F11"/>
  <c r="E11"/>
  <c r="I116"/>
  <c r="H116"/>
  <c r="G116"/>
  <c r="F116"/>
  <c r="E116"/>
  <c r="I100"/>
  <c r="H100"/>
  <c r="G100"/>
  <c r="F100"/>
  <c r="E100"/>
  <c r="I79"/>
  <c r="H79"/>
  <c r="G79"/>
  <c r="F79"/>
  <c r="E79"/>
  <c r="I63"/>
  <c r="H63"/>
  <c r="G63"/>
  <c r="F63"/>
  <c r="E63"/>
  <c r="I42"/>
  <c r="H42"/>
  <c r="G42"/>
  <c r="F42"/>
  <c r="E42"/>
  <c r="I77"/>
  <c r="H77"/>
  <c r="G77"/>
  <c r="F77"/>
  <c r="E77"/>
  <c r="I61"/>
  <c r="H61"/>
  <c r="G61"/>
  <c r="F61"/>
  <c r="E61"/>
  <c r="I40"/>
  <c r="H40"/>
  <c r="G40"/>
  <c r="F40"/>
  <c r="E40"/>
  <c r="I21"/>
  <c r="H21"/>
  <c r="G21"/>
  <c r="F21"/>
  <c r="E21"/>
  <c r="D21"/>
  <c r="D19"/>
  <c r="I114"/>
  <c r="H114"/>
  <c r="G114"/>
  <c r="F114"/>
  <c r="E114"/>
  <c r="I98"/>
  <c r="H98"/>
  <c r="G98"/>
  <c r="F98"/>
  <c r="E98"/>
  <c r="E59"/>
  <c r="F59"/>
  <c r="G59"/>
  <c r="H59"/>
  <c r="I59"/>
  <c r="F75"/>
  <c r="G75"/>
  <c r="H75"/>
  <c r="I75"/>
  <c r="E75"/>
  <c r="G112"/>
  <c r="F112"/>
  <c r="E112"/>
  <c r="H112"/>
  <c r="I112"/>
  <c r="E96"/>
  <c r="F96"/>
  <c r="G96"/>
  <c r="H96"/>
  <c r="I96"/>
  <c r="E38"/>
  <c r="F38"/>
  <c r="G38"/>
  <c r="H38"/>
  <c r="I38"/>
  <c r="E19"/>
  <c r="F19"/>
  <c r="G19"/>
  <c r="H19"/>
  <c r="I19"/>
  <c r="J18"/>
  <c r="F110"/>
  <c r="F94"/>
  <c r="E67"/>
  <c r="F67"/>
  <c r="G67"/>
  <c r="H67"/>
  <c r="I67"/>
  <c r="E69"/>
  <c r="F69"/>
  <c r="G69"/>
  <c r="H69"/>
  <c r="I69"/>
  <c r="E71"/>
  <c r="F71"/>
  <c r="G71"/>
  <c r="H71"/>
  <c r="I71"/>
  <c r="E73"/>
  <c r="F73"/>
  <c r="G73"/>
  <c r="H73"/>
  <c r="I73"/>
  <c r="E57"/>
  <c r="F57"/>
  <c r="G57"/>
  <c r="H57"/>
  <c r="I57"/>
  <c r="E55"/>
  <c r="F55"/>
  <c r="G55"/>
  <c r="H55"/>
  <c r="I55"/>
  <c r="E53"/>
  <c r="F53"/>
  <c r="G53"/>
  <c r="H53"/>
  <c r="I53"/>
  <c r="E51"/>
  <c r="F51"/>
  <c r="G51"/>
  <c r="H51"/>
  <c r="I51"/>
  <c r="J50"/>
  <c r="E34"/>
  <c r="F34"/>
  <c r="G34"/>
  <c r="H34"/>
  <c r="I34"/>
  <c r="E32"/>
  <c r="F32"/>
  <c r="G32"/>
  <c r="H32"/>
  <c r="I32"/>
  <c r="E30"/>
  <c r="F30"/>
  <c r="G30"/>
  <c r="H30"/>
  <c r="I30"/>
  <c r="E15"/>
  <c r="F15"/>
  <c r="G15"/>
  <c r="H15"/>
  <c r="I15"/>
  <c r="E17"/>
  <c r="F17"/>
  <c r="G17"/>
  <c r="H17"/>
  <c r="I17"/>
  <c r="J16"/>
  <c r="D17" s="1"/>
  <c r="J14"/>
  <c r="D15" s="1"/>
  <c r="E13"/>
  <c r="F13"/>
  <c r="G13"/>
  <c r="H13"/>
  <c r="I13"/>
  <c r="J12"/>
  <c r="D13" s="1"/>
  <c r="J22"/>
  <c r="F88"/>
  <c r="G88"/>
  <c r="F90"/>
  <c r="G90"/>
  <c r="F92"/>
  <c r="G92"/>
  <c r="G94"/>
  <c r="F104"/>
  <c r="G104"/>
  <c r="F106"/>
  <c r="G106"/>
  <c r="F108"/>
  <c r="G108"/>
  <c r="G110"/>
  <c r="E110"/>
  <c r="H110"/>
  <c r="I110"/>
  <c r="E108"/>
  <c r="H108"/>
  <c r="I108"/>
  <c r="E106"/>
  <c r="H106"/>
  <c r="I106"/>
  <c r="E104"/>
  <c r="H104"/>
  <c r="I104"/>
  <c r="E94"/>
  <c r="H94"/>
  <c r="I94"/>
  <c r="E92"/>
  <c r="H92"/>
  <c r="I92"/>
  <c r="E90"/>
  <c r="H90"/>
  <c r="I90"/>
  <c r="E88"/>
  <c r="H88"/>
  <c r="I88"/>
  <c r="D90" l="1"/>
  <c r="D104"/>
  <c r="D106"/>
  <c r="D108"/>
  <c r="D110"/>
  <c r="D88"/>
  <c r="D92"/>
  <c r="D67"/>
  <c r="D71"/>
  <c r="D73"/>
  <c r="D53"/>
  <c r="D55"/>
  <c r="D30"/>
  <c r="D32"/>
  <c r="D94"/>
</calcChain>
</file>

<file path=xl/sharedStrings.xml><?xml version="1.0" encoding="utf-8"?>
<sst xmlns="http://schemas.openxmlformats.org/spreadsheetml/2006/main" count="126" uniqueCount="28">
  <si>
    <t>Total</t>
  </si>
  <si>
    <t>$1,001-$5,000</t>
  </si>
  <si>
    <t>$5,001-$10,000</t>
  </si>
  <si>
    <t>$10,001-$20,000</t>
  </si>
  <si>
    <t>Itemized</t>
  </si>
  <si>
    <t>DNC</t>
  </si>
  <si>
    <t>RNC</t>
  </si>
  <si>
    <t>DCCC</t>
  </si>
  <si>
    <t>NRCC</t>
  </si>
  <si>
    <t>Greater Than</t>
  </si>
  <si>
    <t>Unitemized</t>
  </si>
  <si>
    <t>Total from</t>
  </si>
  <si>
    <t>Individuals</t>
  </si>
  <si>
    <t>$200-$1,000</t>
  </si>
  <si>
    <t>% of all Individuals</t>
  </si>
  <si>
    <t>NRSC</t>
  </si>
  <si>
    <t>DSCC</t>
  </si>
  <si>
    <t>less than $200</t>
  </si>
  <si>
    <t>Party Table 4</t>
  </si>
  <si>
    <t xml:space="preserve"> Hard Money Contributions from Individuals by Size</t>
  </si>
  <si>
    <t>Through September 30 of the Election Year</t>
  </si>
  <si>
    <t>Q3 2000</t>
  </si>
  <si>
    <t>Q3 2002</t>
  </si>
  <si>
    <t>Q3 2004</t>
  </si>
  <si>
    <t>Q3 2006</t>
  </si>
  <si>
    <t>Q3 2008</t>
  </si>
  <si>
    <t>Q3 2010</t>
  </si>
  <si>
    <t>Q3 2012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</si>
</sst>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0" fontId="0" fillId="0" borderId="3" xfId="0" applyBorder="1"/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4" xfId="0" applyBorder="1"/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10" fontId="2" fillId="0" borderId="5" xfId="0" applyNumberFormat="1" applyFont="1" applyBorder="1" applyAlignment="1">
      <alignment horizontal="center"/>
    </xf>
    <xf numFmtId="0" fontId="1" fillId="0" borderId="3" xfId="0" applyFont="1" applyBorder="1"/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18"/>
  <sheetViews>
    <sheetView tabSelected="1" workbookViewId="0">
      <selection activeCell="M108" sqref="M108"/>
    </sheetView>
  </sheetViews>
  <sheetFormatPr defaultRowHeight="12.75"/>
  <cols>
    <col min="2" max="2" width="3.7109375" style="5" customWidth="1"/>
    <col min="3" max="3" width="18.140625" style="5" customWidth="1"/>
    <col min="4" max="4" width="13.42578125" style="5" customWidth="1"/>
    <col min="5" max="5" width="16" bestFit="1" customWidth="1"/>
    <col min="6" max="6" width="14.42578125" customWidth="1"/>
    <col min="7" max="7" width="16.140625" customWidth="1"/>
    <col min="8" max="8" width="17.28515625" customWidth="1"/>
    <col min="9" max="9" width="17" customWidth="1"/>
    <col min="10" max="10" width="11.7109375" hidden="1" customWidth="1"/>
    <col min="11" max="11" width="13.85546875" bestFit="1" customWidth="1"/>
    <col min="12" max="12" width="9.5703125" bestFit="1" customWidth="1"/>
  </cols>
  <sheetData>
    <row r="1" spans="2:11">
      <c r="C1" s="7"/>
      <c r="D1" s="16"/>
      <c r="E1" s="5"/>
      <c r="F1" s="5"/>
      <c r="G1" s="31" t="s">
        <v>18</v>
      </c>
      <c r="H1" s="5"/>
      <c r="I1" s="5"/>
      <c r="J1" s="5"/>
    </row>
    <row r="2" spans="2:11">
      <c r="C2" s="7"/>
      <c r="D2" s="16"/>
      <c r="E2" s="5"/>
      <c r="F2" s="5"/>
      <c r="G2" s="7" t="s">
        <v>19</v>
      </c>
      <c r="H2" s="5"/>
      <c r="I2" s="5"/>
      <c r="J2" s="5"/>
    </row>
    <row r="3" spans="2:11">
      <c r="C3" s="7"/>
      <c r="D3" s="16"/>
      <c r="E3" s="5"/>
      <c r="F3" s="5"/>
      <c r="G3" s="7" t="s">
        <v>20</v>
      </c>
      <c r="H3" s="5"/>
      <c r="I3" s="5"/>
      <c r="J3" s="5"/>
    </row>
    <row r="4" spans="2:11">
      <c r="C4" s="7"/>
      <c r="D4" s="16"/>
      <c r="E4" s="5"/>
      <c r="F4" s="5"/>
      <c r="G4" s="7"/>
      <c r="H4" s="5"/>
      <c r="I4" s="5"/>
      <c r="J4" s="5"/>
    </row>
    <row r="5" spans="2:11">
      <c r="C5" s="7"/>
      <c r="D5" s="16"/>
      <c r="E5" s="5"/>
      <c r="F5" s="5"/>
      <c r="G5" s="7"/>
      <c r="H5" s="5"/>
      <c r="I5" s="5"/>
      <c r="J5" s="5"/>
    </row>
    <row r="6" spans="2:11">
      <c r="C6" s="7"/>
      <c r="D6" s="16"/>
      <c r="E6" s="5"/>
      <c r="F6" s="5"/>
      <c r="G6" s="7"/>
      <c r="H6" s="5"/>
      <c r="I6" s="5"/>
      <c r="J6" s="5"/>
    </row>
    <row r="7" spans="2:11">
      <c r="C7" s="7"/>
      <c r="D7" s="9" t="s">
        <v>10</v>
      </c>
      <c r="E7" s="7"/>
      <c r="F7" s="7"/>
      <c r="G7" s="7"/>
      <c r="H7" s="7"/>
      <c r="I7" s="9" t="s">
        <v>9</v>
      </c>
      <c r="J7" s="7" t="s">
        <v>0</v>
      </c>
      <c r="K7" s="24" t="s">
        <v>11</v>
      </c>
    </row>
    <row r="8" spans="2:11">
      <c r="C8" s="7"/>
      <c r="D8" s="30" t="s">
        <v>17</v>
      </c>
      <c r="E8" s="8" t="s">
        <v>13</v>
      </c>
      <c r="F8" s="8" t="s">
        <v>1</v>
      </c>
      <c r="G8" s="8" t="s">
        <v>2</v>
      </c>
      <c r="H8" s="8" t="s">
        <v>3</v>
      </c>
      <c r="I8" s="14">
        <v>20000</v>
      </c>
      <c r="J8" s="8" t="s">
        <v>4</v>
      </c>
      <c r="K8" s="45" t="s">
        <v>12</v>
      </c>
    </row>
    <row r="9" spans="2:11">
      <c r="B9" s="5" t="s">
        <v>5</v>
      </c>
      <c r="C9" s="7"/>
      <c r="D9" s="9"/>
      <c r="I9" s="10"/>
      <c r="K9" s="46"/>
    </row>
    <row r="10" spans="2:11">
      <c r="C10" s="7" t="s">
        <v>21</v>
      </c>
      <c r="D10" s="33">
        <f>SUM(K10-(E10+F10+G10+H10+I10))</f>
        <v>35647845</v>
      </c>
      <c r="E10" s="41">
        <v>10554625</v>
      </c>
      <c r="F10" s="33">
        <v>11125379</v>
      </c>
      <c r="G10" s="33">
        <v>11283526</v>
      </c>
      <c r="H10" s="33">
        <v>12944953</v>
      </c>
      <c r="I10" s="32">
        <v>125000</v>
      </c>
      <c r="J10" s="1">
        <f>SUM(E10:I10)</f>
        <v>46033483</v>
      </c>
      <c r="K10" s="43">
        <v>81681328</v>
      </c>
    </row>
    <row r="11" spans="2:11">
      <c r="C11" s="7" t="s">
        <v>14</v>
      </c>
      <c r="D11" s="27">
        <f t="shared" ref="D11:I13" si="0">D10/$K$12</f>
        <v>0.76746429861358623</v>
      </c>
      <c r="E11" s="29">
        <f t="shared" si="0"/>
        <v>0.22723106748120181</v>
      </c>
      <c r="F11" s="27">
        <f t="shared" si="0"/>
        <v>0.2395188598650303</v>
      </c>
      <c r="G11" s="27">
        <f t="shared" si="0"/>
        <v>0.24292361480695857</v>
      </c>
      <c r="H11" s="27">
        <f t="shared" si="0"/>
        <v>0.27869256261439757</v>
      </c>
      <c r="I11" s="26">
        <f t="shared" si="0"/>
        <v>2.691131464656511E-3</v>
      </c>
      <c r="K11" s="46"/>
    </row>
    <row r="12" spans="2:11">
      <c r="C12" s="7" t="s">
        <v>22</v>
      </c>
      <c r="D12" s="33">
        <f>SUM(K12-(E12+F12+G12+H12+I12))</f>
        <v>35716390.219999999</v>
      </c>
      <c r="E12" s="43">
        <v>5945662</v>
      </c>
      <c r="F12" s="36">
        <v>2299898</v>
      </c>
      <c r="G12" s="36">
        <v>1671650</v>
      </c>
      <c r="H12" s="36">
        <v>815264</v>
      </c>
      <c r="I12" s="42">
        <v>0</v>
      </c>
      <c r="J12" s="1">
        <f>SUM(E12:I12)</f>
        <v>10732474</v>
      </c>
      <c r="K12" s="43">
        <v>46448864.219999999</v>
      </c>
    </row>
    <row r="13" spans="2:11">
      <c r="C13" s="7" t="s">
        <v>14</v>
      </c>
      <c r="D13" s="27">
        <f t="shared" si="0"/>
        <v>0.76894001219993657</v>
      </c>
      <c r="E13" s="29">
        <f t="shared" si="0"/>
        <v>0.12800446469130047</v>
      </c>
      <c r="F13" s="27">
        <f t="shared" si="0"/>
        <v>4.951462298640464E-2</v>
      </c>
      <c r="G13" s="27">
        <f t="shared" si="0"/>
        <v>3.5989039303144454E-2</v>
      </c>
      <c r="H13" s="27">
        <f t="shared" si="0"/>
        <v>1.7551860819213807E-2</v>
      </c>
      <c r="I13" s="26">
        <f t="shared" si="0"/>
        <v>0</v>
      </c>
      <c r="J13" s="1"/>
      <c r="K13" s="47"/>
    </row>
    <row r="14" spans="2:11">
      <c r="C14" s="7" t="s">
        <v>23</v>
      </c>
      <c r="D14" s="33">
        <f>SUM(K14-(E14+F14+G14+H14+I14))</f>
        <v>153337659.13</v>
      </c>
      <c r="E14" s="43">
        <v>32994885.77</v>
      </c>
      <c r="F14" s="36">
        <v>10610919.34</v>
      </c>
      <c r="G14" s="36">
        <v>5821006.5999999996</v>
      </c>
      <c r="H14" s="36">
        <v>4975999</v>
      </c>
      <c r="I14" s="42">
        <v>24969500</v>
      </c>
      <c r="J14" s="1">
        <f>SUM(E14:I14)</f>
        <v>79372310.710000008</v>
      </c>
      <c r="K14" s="43">
        <v>232709969.84</v>
      </c>
    </row>
    <row r="15" spans="2:11">
      <c r="C15" s="7" t="s">
        <v>14</v>
      </c>
      <c r="D15" s="27">
        <f t="shared" ref="D15:I15" si="1">D14/$K$14</f>
        <v>0.65892174381453217</v>
      </c>
      <c r="E15" s="29">
        <f t="shared" si="1"/>
        <v>0.14178544130569767</v>
      </c>
      <c r="F15" s="27">
        <f t="shared" si="1"/>
        <v>4.5597184114181052E-2</v>
      </c>
      <c r="G15" s="27">
        <f t="shared" si="1"/>
        <v>2.5013997483658474E-2</v>
      </c>
      <c r="H15" s="27">
        <f t="shared" si="1"/>
        <v>2.138283548152773E-2</v>
      </c>
      <c r="I15" s="26">
        <f t="shared" si="1"/>
        <v>0.10729879780040283</v>
      </c>
      <c r="J15" s="1"/>
      <c r="K15" s="47"/>
    </row>
    <row r="16" spans="2:11">
      <c r="C16" s="7" t="s">
        <v>24</v>
      </c>
      <c r="D16" s="33">
        <f>SUM(K16-(E16+F16+G16+H16+I16))</f>
        <v>72811802.299999997</v>
      </c>
      <c r="E16" s="40">
        <v>11850646.07</v>
      </c>
      <c r="F16" s="34">
        <v>5685017.0199999996</v>
      </c>
      <c r="G16" s="34">
        <v>2189341.1800000002</v>
      </c>
      <c r="H16" s="34">
        <v>1404474.21</v>
      </c>
      <c r="I16" s="35">
        <v>6110950</v>
      </c>
      <c r="J16" s="1">
        <f>SUM(E16:I16)</f>
        <v>27240428.48</v>
      </c>
      <c r="K16" s="40">
        <v>100052230.78</v>
      </c>
    </row>
    <row r="17" spans="2:11">
      <c r="C17" s="7" t="s">
        <v>14</v>
      </c>
      <c r="D17" s="27">
        <f t="shared" ref="D17:I17" si="2">D16/$K$16</f>
        <v>0.72773791980812841</v>
      </c>
      <c r="E17" s="29">
        <f t="shared" si="2"/>
        <v>0.11844459616355593</v>
      </c>
      <c r="F17" s="27">
        <f t="shared" si="2"/>
        <v>5.6820492413612526E-2</v>
      </c>
      <c r="G17" s="27">
        <f t="shared" si="2"/>
        <v>2.1881982669772114E-2</v>
      </c>
      <c r="H17" s="27">
        <f t="shared" si="2"/>
        <v>1.4037410251134032E-2</v>
      </c>
      <c r="I17" s="26">
        <f t="shared" si="2"/>
        <v>6.1077598693796961E-2</v>
      </c>
      <c r="J17" s="1"/>
      <c r="K17" s="47"/>
    </row>
    <row r="18" spans="2:11">
      <c r="C18" s="7" t="s">
        <v>25</v>
      </c>
      <c r="D18" s="33">
        <f>SUM(K18-(E18+F18+G18+H18+I18))</f>
        <v>72868394.020000011</v>
      </c>
      <c r="E18" s="40">
        <v>13122976.359999999</v>
      </c>
      <c r="F18" s="34">
        <v>7194580.9900000002</v>
      </c>
      <c r="G18" s="34">
        <v>3939606</v>
      </c>
      <c r="H18" s="34">
        <v>2390008</v>
      </c>
      <c r="I18" s="35">
        <v>12755233</v>
      </c>
      <c r="J18" s="1">
        <f>(E18+F18+G18+H18+I18)</f>
        <v>39402404.350000001</v>
      </c>
      <c r="K18" s="40">
        <v>112270798.37</v>
      </c>
    </row>
    <row r="19" spans="2:11">
      <c r="C19" s="7" t="s">
        <v>14</v>
      </c>
      <c r="D19" s="27">
        <f t="shared" ref="D19:I19" si="3">D18/$K$18</f>
        <v>0.64904138099966735</v>
      </c>
      <c r="E19" s="29">
        <f t="shared" si="3"/>
        <v>0.11688681785936782</v>
      </c>
      <c r="F19" s="27">
        <f t="shared" si="3"/>
        <v>6.4082389138175683E-2</v>
      </c>
      <c r="G19" s="27">
        <f t="shared" si="3"/>
        <v>3.5090210964890636E-2</v>
      </c>
      <c r="H19" s="27">
        <f t="shared" si="3"/>
        <v>2.1287886384520772E-2</v>
      </c>
      <c r="I19" s="26">
        <f t="shared" si="3"/>
        <v>0.11361131465337775</v>
      </c>
      <c r="J19" s="1"/>
      <c r="K19" s="47"/>
    </row>
    <row r="20" spans="2:11">
      <c r="C20" s="7" t="s">
        <v>26</v>
      </c>
      <c r="D20" s="33">
        <f>SUM(K20-(E20+F20+G20+H20+I20))</f>
        <v>102811499.13999999</v>
      </c>
      <c r="E20" s="40">
        <v>21304258.32</v>
      </c>
      <c r="F20" s="34">
        <v>8010533.2000000002</v>
      </c>
      <c r="G20" s="34">
        <v>4805630.32</v>
      </c>
      <c r="H20" s="34">
        <v>7552864.4400000004</v>
      </c>
      <c r="I20" s="35">
        <v>23164640</v>
      </c>
      <c r="J20" s="1">
        <f>(E20+F20+G20+H20+I20)</f>
        <v>64837926.280000001</v>
      </c>
      <c r="K20" s="40">
        <v>167649425.41999999</v>
      </c>
    </row>
    <row r="21" spans="2:11">
      <c r="C21" s="7" t="s">
        <v>14</v>
      </c>
      <c r="D21" s="27">
        <f t="shared" ref="D21:I21" si="4">D20/$K$20</f>
        <v>0.61325291680799843</v>
      </c>
      <c r="E21" s="29">
        <f t="shared" si="4"/>
        <v>0.12707623820736624</v>
      </c>
      <c r="F21" s="27">
        <f t="shared" si="4"/>
        <v>4.7781453350834877E-2</v>
      </c>
      <c r="G21" s="27">
        <f t="shared" si="4"/>
        <v>2.8664758665058361E-2</v>
      </c>
      <c r="H21" s="27">
        <f t="shared" si="4"/>
        <v>4.5051537880779223E-2</v>
      </c>
      <c r="I21" s="26">
        <f t="shared" si="4"/>
        <v>0.13817309508796288</v>
      </c>
      <c r="J21" s="1"/>
      <c r="K21" s="47"/>
    </row>
    <row r="22" spans="2:11">
      <c r="C22" s="7" t="s">
        <v>27</v>
      </c>
      <c r="D22" s="33">
        <f>SUM(K22-(E22+F22+G22+H22+I22))</f>
        <v>81503442.340000004</v>
      </c>
      <c r="E22" s="40">
        <v>15613869.33</v>
      </c>
      <c r="F22" s="34">
        <v>4835280.7</v>
      </c>
      <c r="G22" s="34">
        <v>1797090</v>
      </c>
      <c r="H22" s="34">
        <v>2066213.04</v>
      </c>
      <c r="I22" s="35">
        <v>7525665.8300000001</v>
      </c>
      <c r="J22" s="1">
        <f>SUM(E22:I22)</f>
        <v>31838118.899999999</v>
      </c>
      <c r="K22" s="40">
        <v>113341561.23999999</v>
      </c>
    </row>
    <row r="23" spans="2:11">
      <c r="C23" s="7" t="s">
        <v>14</v>
      </c>
      <c r="D23" s="27">
        <f>SUM(D22/$K$22)</f>
        <v>0.71909581488309493</v>
      </c>
      <c r="E23" s="27">
        <f t="shared" ref="E23:I23" si="5">SUM(E22/$K$22)</f>
        <v>0.13775943404324328</v>
      </c>
      <c r="F23" s="27">
        <f t="shared" si="5"/>
        <v>4.2661144306644284E-2</v>
      </c>
      <c r="G23" s="27">
        <f t="shared" si="5"/>
        <v>1.5855525372503683E-2</v>
      </c>
      <c r="H23" s="27">
        <f t="shared" si="5"/>
        <v>1.8229968048744341E-2</v>
      </c>
      <c r="I23" s="26">
        <f t="shared" si="5"/>
        <v>6.6398113345769547E-2</v>
      </c>
      <c r="K23" s="29"/>
    </row>
    <row r="24" spans="2:11">
      <c r="C24" s="7"/>
      <c r="D24" s="26"/>
      <c r="E24" s="27"/>
      <c r="F24" s="27"/>
      <c r="G24" s="27"/>
      <c r="H24" s="27"/>
      <c r="I24" s="26"/>
      <c r="J24" s="1"/>
    </row>
    <row r="25" spans="2:11">
      <c r="C25" s="7"/>
      <c r="D25" s="26"/>
      <c r="E25" s="27"/>
      <c r="F25" s="27"/>
      <c r="G25" s="27"/>
      <c r="H25" s="27"/>
      <c r="I25" s="26"/>
      <c r="J25" s="1"/>
    </row>
    <row r="26" spans="2:11">
      <c r="C26" s="7"/>
      <c r="D26" s="22"/>
      <c r="E26" s="20"/>
      <c r="F26" s="20"/>
      <c r="G26" s="20"/>
      <c r="H26" s="20"/>
      <c r="I26" s="21"/>
      <c r="J26" s="1"/>
    </row>
    <row r="27" spans="2:11">
      <c r="C27" s="7"/>
      <c r="D27" s="22"/>
      <c r="E27" s="20"/>
      <c r="F27" s="20"/>
      <c r="G27" s="20"/>
      <c r="H27" s="20"/>
      <c r="I27" s="21"/>
      <c r="J27" s="1"/>
    </row>
    <row r="28" spans="2:11">
      <c r="B28" s="5" t="s">
        <v>6</v>
      </c>
      <c r="C28" s="7"/>
      <c r="D28" s="22"/>
      <c r="E28" s="20"/>
      <c r="F28" s="20"/>
      <c r="G28" s="20"/>
      <c r="H28" s="20"/>
      <c r="I28" s="21"/>
      <c r="J28" s="1"/>
    </row>
    <row r="29" spans="2:11">
      <c r="C29" s="7" t="s">
        <v>21</v>
      </c>
      <c r="D29" s="33">
        <f>SUM(K29-(E29+F29+G29+H29+I29))</f>
        <v>86562943</v>
      </c>
      <c r="E29" s="41">
        <v>23704678</v>
      </c>
      <c r="F29" s="33">
        <v>9382136</v>
      </c>
      <c r="G29" s="33">
        <v>9312824</v>
      </c>
      <c r="H29" s="33">
        <v>20036143</v>
      </c>
      <c r="I29" s="32">
        <v>30011</v>
      </c>
      <c r="J29" s="1"/>
      <c r="K29" s="36">
        <v>149028735</v>
      </c>
    </row>
    <row r="30" spans="2:11">
      <c r="C30" s="7" t="s">
        <v>14</v>
      </c>
      <c r="D30" s="27">
        <f t="shared" ref="D30:I30" si="6">D29/$K$29</f>
        <v>0.58084733122105614</v>
      </c>
      <c r="E30" s="29">
        <f t="shared" si="6"/>
        <v>0.15906112334644726</v>
      </c>
      <c r="F30" s="27">
        <f t="shared" si="6"/>
        <v>6.2955214643672583E-2</v>
      </c>
      <c r="G30" s="27">
        <f t="shared" si="6"/>
        <v>6.2490123129609873E-2</v>
      </c>
      <c r="H30" s="27">
        <f t="shared" si="6"/>
        <v>0.13444483038791144</v>
      </c>
      <c r="I30" s="26">
        <f t="shared" si="6"/>
        <v>2.0137727130274574E-4</v>
      </c>
      <c r="K30" s="37"/>
    </row>
    <row r="31" spans="2:11">
      <c r="C31" s="7" t="s">
        <v>22</v>
      </c>
      <c r="D31" s="33">
        <f>SUM(K31-(E31+F31+G31+H31+I31))</f>
        <v>91592097.109999999</v>
      </c>
      <c r="E31" s="41">
        <v>22671808</v>
      </c>
      <c r="F31" s="33">
        <v>3868199</v>
      </c>
      <c r="G31" s="33">
        <v>1419830</v>
      </c>
      <c r="H31" s="33">
        <v>6935207</v>
      </c>
      <c r="I31" s="32">
        <v>0</v>
      </c>
      <c r="J31" s="1"/>
      <c r="K31" s="36">
        <v>126487141.11</v>
      </c>
    </row>
    <row r="32" spans="2:11">
      <c r="C32" s="7" t="s">
        <v>14</v>
      </c>
      <c r="D32" s="27">
        <f t="shared" ref="D32:I32" si="7">D31/$K$31</f>
        <v>0.72412180642415347</v>
      </c>
      <c r="E32" s="29">
        <f t="shared" si="7"/>
        <v>0.17924199883910238</v>
      </c>
      <c r="F32" s="27">
        <f t="shared" si="7"/>
        <v>3.0581756896821684E-2</v>
      </c>
      <c r="G32" s="27">
        <f t="shared" si="7"/>
        <v>1.1225093614577309E-2</v>
      </c>
      <c r="H32" s="27">
        <f t="shared" si="7"/>
        <v>5.4829344225345182E-2</v>
      </c>
      <c r="I32" s="26">
        <f t="shared" si="7"/>
        <v>0</v>
      </c>
      <c r="J32" s="1"/>
      <c r="K32" s="37"/>
    </row>
    <row r="33" spans="2:11">
      <c r="C33" s="7" t="s">
        <v>23</v>
      </c>
      <c r="D33" s="33">
        <f>SUM(K33-(E33+F33+G33+H33+I33))</f>
        <v>155965708.83000001</v>
      </c>
      <c r="E33" s="41">
        <v>44959407.299999997</v>
      </c>
      <c r="F33" s="33">
        <v>15110669.76</v>
      </c>
      <c r="G33" s="33">
        <v>6997927.7599999998</v>
      </c>
      <c r="H33" s="33">
        <v>15804542.189999999</v>
      </c>
      <c r="I33" s="32">
        <v>56996061.649999999</v>
      </c>
      <c r="J33" s="1"/>
      <c r="K33" s="36">
        <v>295834317.49000001</v>
      </c>
    </row>
    <row r="34" spans="2:11">
      <c r="C34" s="7" t="s">
        <v>14</v>
      </c>
      <c r="D34" s="27">
        <f t="shared" ref="D34:I36" si="8">D33/$K$33</f>
        <v>0.5272062759766607</v>
      </c>
      <c r="E34" s="29">
        <f t="shared" si="8"/>
        <v>0.15197495571662251</v>
      </c>
      <c r="F34" s="27">
        <f t="shared" si="8"/>
        <v>5.1078150392443164E-2</v>
      </c>
      <c r="G34" s="27">
        <f t="shared" si="8"/>
        <v>2.3654888382706137E-2</v>
      </c>
      <c r="H34" s="27">
        <f t="shared" si="8"/>
        <v>5.342362686010637E-2</v>
      </c>
      <c r="I34" s="26">
        <f t="shared" si="8"/>
        <v>0.19266210267146108</v>
      </c>
      <c r="J34" s="1"/>
      <c r="K34" s="37"/>
    </row>
    <row r="35" spans="2:11">
      <c r="B35" s="15"/>
      <c r="C35" s="7" t="s">
        <v>24</v>
      </c>
      <c r="D35" s="33">
        <f>SUM(K35-(E35+F35+G35+H35+I35))</f>
        <v>114053142.01000002</v>
      </c>
      <c r="E35" s="41">
        <v>27679180.109999999</v>
      </c>
      <c r="F35" s="33">
        <v>6397724.0999999996</v>
      </c>
      <c r="G35" s="33">
        <v>2310875.2799999998</v>
      </c>
      <c r="H35" s="33">
        <v>6019488</v>
      </c>
      <c r="I35" s="32">
        <v>30312980.579999998</v>
      </c>
      <c r="J35" s="1"/>
      <c r="K35" s="36">
        <v>186773390.08000001</v>
      </c>
    </row>
    <row r="36" spans="2:11">
      <c r="B36" s="15"/>
      <c r="C36" s="7" t="s">
        <v>14</v>
      </c>
      <c r="D36" s="27">
        <f t="shared" si="8"/>
        <v>0.38553046508492145</v>
      </c>
      <c r="E36" s="29">
        <f t="shared" si="8"/>
        <v>9.3563114465026964E-2</v>
      </c>
      <c r="F36" s="27">
        <f t="shared" si="8"/>
        <v>2.1626037689884508E-2</v>
      </c>
      <c r="G36" s="27">
        <f t="shared" si="8"/>
        <v>7.8113834108448675E-3</v>
      </c>
      <c r="H36" s="27">
        <f t="shared" si="8"/>
        <v>2.0347497379858491E-2</v>
      </c>
      <c r="I36" s="26">
        <f t="shared" si="8"/>
        <v>0.10246607235154406</v>
      </c>
    </row>
    <row r="37" spans="2:11">
      <c r="B37" s="15"/>
      <c r="C37" s="7" t="s">
        <v>25</v>
      </c>
      <c r="D37" s="33">
        <f>SUM(K37-(E37+F37+G37+H37+I37))</f>
        <v>147358495.88</v>
      </c>
      <c r="E37" s="41">
        <v>42899992.399999999</v>
      </c>
      <c r="F37" s="33">
        <v>11021724.76</v>
      </c>
      <c r="G37" s="33">
        <v>2553023.4300000002</v>
      </c>
      <c r="H37" s="33">
        <v>5617166.2300000004</v>
      </c>
      <c r="I37" s="32">
        <v>23672306.890000001</v>
      </c>
      <c r="J37" s="1"/>
      <c r="K37" s="34">
        <v>233122709.59</v>
      </c>
    </row>
    <row r="38" spans="2:11">
      <c r="B38" s="15"/>
      <c r="C38" s="7" t="s">
        <v>14</v>
      </c>
      <c r="D38" s="27">
        <f t="shared" ref="D38:I38" si="9">D37/$K$37</f>
        <v>0.63210699695093564</v>
      </c>
      <c r="E38" s="29">
        <f t="shared" si="9"/>
        <v>0.18402322311476871</v>
      </c>
      <c r="F38" s="27">
        <f t="shared" si="9"/>
        <v>4.7278640418105304E-2</v>
      </c>
      <c r="G38" s="27">
        <f t="shared" si="9"/>
        <v>1.0951414533959734E-2</v>
      </c>
      <c r="H38" s="27">
        <f t="shared" si="9"/>
        <v>2.4095319756187981E-2</v>
      </c>
      <c r="I38" s="26">
        <f t="shared" si="9"/>
        <v>0.10154440522604256</v>
      </c>
      <c r="J38" s="1"/>
      <c r="K38" s="37"/>
    </row>
    <row r="39" spans="2:11">
      <c r="B39" s="15"/>
      <c r="C39" s="7" t="s">
        <v>26</v>
      </c>
      <c r="D39" s="33">
        <f>SUM(K39-(E39+F39+G39+H39+I39))</f>
        <v>115453508.82000002</v>
      </c>
      <c r="E39" s="41">
        <v>22782517.52</v>
      </c>
      <c r="F39" s="33">
        <v>5755600.8499999996</v>
      </c>
      <c r="G39" s="33">
        <v>933475.14</v>
      </c>
      <c r="H39" s="33">
        <v>1367900</v>
      </c>
      <c r="I39" s="32">
        <v>3904100</v>
      </c>
      <c r="J39" s="1"/>
      <c r="K39" s="34">
        <v>150197102.33000001</v>
      </c>
    </row>
    <row r="40" spans="2:11">
      <c r="B40" s="15"/>
      <c r="C40" s="7" t="s">
        <v>14</v>
      </c>
      <c r="D40" s="27">
        <f t="shared" ref="D40:I40" si="10">D39/$K$39</f>
        <v>0.76868000133807912</v>
      </c>
      <c r="E40" s="29">
        <f t="shared" si="10"/>
        <v>0.15168413482401433</v>
      </c>
      <c r="F40" s="27">
        <f t="shared" si="10"/>
        <v>3.8320318839136419E-2</v>
      </c>
      <c r="G40" s="27">
        <f t="shared" si="10"/>
        <v>6.2150009921566234E-3</v>
      </c>
      <c r="H40" s="27">
        <f t="shared" si="10"/>
        <v>9.1073661127933688E-3</v>
      </c>
      <c r="I40" s="26">
        <f t="shared" si="10"/>
        <v>2.5993177893820156E-2</v>
      </c>
      <c r="J40" s="1"/>
      <c r="K40" s="37"/>
    </row>
    <row r="41" spans="2:11">
      <c r="B41" s="15"/>
      <c r="C41" s="7" t="s">
        <v>27</v>
      </c>
      <c r="D41" s="33">
        <f>SUM(K41-(E41+F41+G41+H41+I41))</f>
        <v>116880503.73000002</v>
      </c>
      <c r="E41" s="41">
        <v>29165449.75</v>
      </c>
      <c r="F41" s="33">
        <v>9099504.1999999993</v>
      </c>
      <c r="G41" s="33">
        <v>3127193.98</v>
      </c>
      <c r="H41" s="33">
        <v>7170078.3300000001</v>
      </c>
      <c r="I41" s="32">
        <v>27217056</v>
      </c>
      <c r="J41" s="1"/>
      <c r="K41" s="34">
        <v>192659785.99000001</v>
      </c>
    </row>
    <row r="42" spans="2:11">
      <c r="B42" s="15"/>
      <c r="C42" s="7" t="s">
        <v>14</v>
      </c>
      <c r="D42" s="27">
        <f>SUM(D41/$K41)</f>
        <v>0.60666787897328345</v>
      </c>
      <c r="E42" s="29">
        <f t="shared" ref="E42:I42" si="11">SUM(E41/$K41)</f>
        <v>0.15138317319377606</v>
      </c>
      <c r="F42" s="27">
        <f t="shared" si="11"/>
        <v>4.7230947305590326E-2</v>
      </c>
      <c r="G42" s="27">
        <f t="shared" si="11"/>
        <v>1.6231690302834223E-2</v>
      </c>
      <c r="H42" s="27">
        <f t="shared" si="11"/>
        <v>3.7216268528255096E-2</v>
      </c>
      <c r="I42" s="26">
        <f t="shared" si="11"/>
        <v>0.1412700416962609</v>
      </c>
      <c r="J42" s="1"/>
    </row>
    <row r="43" spans="2:11">
      <c r="B43" s="15"/>
      <c r="C43" s="7"/>
      <c r="D43" s="26"/>
      <c r="E43" s="27"/>
      <c r="F43" s="27"/>
      <c r="G43" s="27"/>
      <c r="H43" s="27"/>
      <c r="I43" s="26"/>
      <c r="J43" s="18"/>
    </row>
    <row r="44" spans="2:11">
      <c r="B44" s="15"/>
      <c r="C44" s="7"/>
      <c r="D44" s="26"/>
      <c r="E44" s="27"/>
      <c r="F44" s="27"/>
      <c r="G44" s="27"/>
      <c r="H44" s="27"/>
      <c r="I44" s="26"/>
      <c r="J44" s="18"/>
    </row>
    <row r="45" spans="2:11">
      <c r="B45" s="6"/>
      <c r="C45" s="8"/>
      <c r="D45" s="23"/>
      <c r="E45" s="3"/>
      <c r="F45" s="3"/>
      <c r="G45" s="3"/>
      <c r="H45" s="3"/>
      <c r="I45" s="13"/>
      <c r="J45" s="4"/>
      <c r="K45" s="3"/>
    </row>
    <row r="46" spans="2:11">
      <c r="B46" s="15"/>
      <c r="C46" s="16"/>
      <c r="D46" s="9"/>
      <c r="E46" s="17"/>
      <c r="F46" s="17"/>
      <c r="G46" s="17"/>
      <c r="H46" s="17"/>
      <c r="I46" s="10"/>
      <c r="J46" s="18"/>
    </row>
    <row r="47" spans="2:11">
      <c r="B47" s="15"/>
      <c r="C47" s="16"/>
      <c r="D47" s="9" t="s">
        <v>10</v>
      </c>
      <c r="E47" s="7"/>
      <c r="F47" s="7"/>
      <c r="G47" s="7"/>
      <c r="H47" s="7"/>
      <c r="I47" s="9" t="s">
        <v>9</v>
      </c>
      <c r="J47" s="7" t="s">
        <v>0</v>
      </c>
      <c r="K47" s="24" t="s">
        <v>11</v>
      </c>
    </row>
    <row r="48" spans="2:11">
      <c r="B48" s="15"/>
      <c r="C48" s="16"/>
      <c r="D48" s="30" t="s">
        <v>17</v>
      </c>
      <c r="E48" s="8" t="s">
        <v>13</v>
      </c>
      <c r="F48" s="8" t="s">
        <v>1</v>
      </c>
      <c r="G48" s="8" t="s">
        <v>2</v>
      </c>
      <c r="H48" s="8" t="s">
        <v>3</v>
      </c>
      <c r="I48" s="14">
        <v>20000</v>
      </c>
      <c r="J48" s="8" t="s">
        <v>4</v>
      </c>
      <c r="K48" s="25" t="s">
        <v>12</v>
      </c>
    </row>
    <row r="49" spans="2:11">
      <c r="B49" s="5" t="s">
        <v>16</v>
      </c>
      <c r="C49" s="7"/>
      <c r="D49" s="9"/>
      <c r="I49" s="10"/>
      <c r="J49" s="1"/>
    </row>
    <row r="50" spans="2:11">
      <c r="C50" s="7" t="s">
        <v>21</v>
      </c>
      <c r="D50" s="33">
        <f>SUM(K50-(E50+F50+G50+H50+I50))</f>
        <v>7523774</v>
      </c>
      <c r="E50" s="41">
        <v>1412297</v>
      </c>
      <c r="F50" s="33">
        <v>2219815</v>
      </c>
      <c r="G50" s="33">
        <v>2312877</v>
      </c>
      <c r="H50" s="33">
        <v>2194725</v>
      </c>
      <c r="I50" s="32">
        <v>0</v>
      </c>
      <c r="J50" s="1">
        <f>SUM(E50:I50)</f>
        <v>8139714</v>
      </c>
      <c r="K50" s="36">
        <v>15663488</v>
      </c>
    </row>
    <row r="51" spans="2:11">
      <c r="C51" s="7" t="s">
        <v>14</v>
      </c>
      <c r="D51" s="27">
        <f t="shared" ref="D51:I51" si="12">D50/$K$50</f>
        <v>0.4803383512024908</v>
      </c>
      <c r="E51" s="29">
        <f t="shared" si="12"/>
        <v>9.0164910906178758E-2</v>
      </c>
      <c r="F51" s="27">
        <f t="shared" si="12"/>
        <v>0.14171907304426704</v>
      </c>
      <c r="G51" s="27">
        <f t="shared" si="12"/>
        <v>0.14766040616240775</v>
      </c>
      <c r="H51" s="27">
        <f t="shared" si="12"/>
        <v>0.14011725868465569</v>
      </c>
      <c r="I51" s="26">
        <f t="shared" si="12"/>
        <v>0</v>
      </c>
      <c r="J51" s="1"/>
      <c r="K51" s="37"/>
    </row>
    <row r="52" spans="2:11">
      <c r="C52" s="7" t="s">
        <v>22</v>
      </c>
      <c r="D52" s="33">
        <f>SUM(K52-(E52+F52+G52+H52+I52))</f>
        <v>8072202</v>
      </c>
      <c r="E52" s="41">
        <v>2070093</v>
      </c>
      <c r="F52" s="33">
        <v>2001718</v>
      </c>
      <c r="G52" s="33">
        <v>2170540</v>
      </c>
      <c r="H52" s="33">
        <v>2488001</v>
      </c>
      <c r="I52" s="32">
        <v>0</v>
      </c>
      <c r="J52" s="1"/>
      <c r="K52" s="36">
        <v>16802554</v>
      </c>
    </row>
    <row r="53" spans="2:11">
      <c r="C53" s="7" t="s">
        <v>14</v>
      </c>
      <c r="D53" s="27">
        <f t="shared" ref="D53:I53" si="13">D52/$K$52</f>
        <v>0.48041517973993714</v>
      </c>
      <c r="E53" s="29">
        <f t="shared" si="13"/>
        <v>0.12320109192923885</v>
      </c>
      <c r="F53" s="27">
        <f t="shared" si="13"/>
        <v>0.11913177008685703</v>
      </c>
      <c r="G53" s="27">
        <f t="shared" si="13"/>
        <v>0.12917917121409042</v>
      </c>
      <c r="H53" s="27">
        <f t="shared" si="13"/>
        <v>0.14807278702987653</v>
      </c>
      <c r="I53" s="26">
        <f t="shared" si="13"/>
        <v>0</v>
      </c>
      <c r="J53" s="1"/>
      <c r="K53" s="37"/>
    </row>
    <row r="54" spans="2:11">
      <c r="C54" s="7" t="s">
        <v>23</v>
      </c>
      <c r="D54" s="33">
        <f>SUM(K54-(E54+F54+G54+H54+I54))</f>
        <v>22650445</v>
      </c>
      <c r="E54" s="41">
        <v>5363548</v>
      </c>
      <c r="F54" s="33">
        <v>4055888</v>
      </c>
      <c r="G54" s="33">
        <v>3026679</v>
      </c>
      <c r="H54" s="33">
        <v>3358725</v>
      </c>
      <c r="I54" s="32">
        <v>8425850</v>
      </c>
      <c r="J54" s="1"/>
      <c r="K54" s="36">
        <v>46881135</v>
      </c>
    </row>
    <row r="55" spans="2:11">
      <c r="C55" s="7" t="s">
        <v>14</v>
      </c>
      <c r="D55" s="27">
        <f t="shared" ref="D55:I55" si="14">D54/$K$54</f>
        <v>0.48314625915093568</v>
      </c>
      <c r="E55" s="29">
        <f t="shared" si="14"/>
        <v>0.11440738369495533</v>
      </c>
      <c r="F55" s="27">
        <f t="shared" si="14"/>
        <v>8.6514287676695542E-2</v>
      </c>
      <c r="G55" s="27">
        <f t="shared" si="14"/>
        <v>6.4560702295283587E-2</v>
      </c>
      <c r="H55" s="27">
        <f t="shared" si="14"/>
        <v>7.1643423308757351E-2</v>
      </c>
      <c r="I55" s="26">
        <f t="shared" si="14"/>
        <v>0.17972794387337251</v>
      </c>
      <c r="J55" s="1"/>
      <c r="K55" s="37"/>
    </row>
    <row r="56" spans="2:11">
      <c r="C56" s="7" t="s">
        <v>24</v>
      </c>
      <c r="D56" s="33">
        <f>SUM(K56-(E56+F56+G56+H56+I56))</f>
        <v>27257733.359999999</v>
      </c>
      <c r="E56" s="41">
        <v>7792442.6399999997</v>
      </c>
      <c r="F56" s="33">
        <v>7052661</v>
      </c>
      <c r="G56" s="33">
        <v>5824757</v>
      </c>
      <c r="H56" s="33">
        <v>4601149</v>
      </c>
      <c r="I56" s="32">
        <v>18848850</v>
      </c>
      <c r="J56" s="1"/>
      <c r="K56" s="34">
        <v>71377593</v>
      </c>
    </row>
    <row r="57" spans="2:11">
      <c r="C57" s="7" t="s">
        <v>14</v>
      </c>
      <c r="D57" s="27">
        <f t="shared" ref="D57:I57" si="15">D56/$K$56</f>
        <v>0.38188081461362811</v>
      </c>
      <c r="E57" s="29">
        <f t="shared" si="15"/>
        <v>0.10917211287861724</v>
      </c>
      <c r="F57" s="27">
        <f t="shared" si="15"/>
        <v>9.880777290991026E-2</v>
      </c>
      <c r="G57" s="27">
        <f t="shared" si="15"/>
        <v>8.160483921053488E-2</v>
      </c>
      <c r="H57" s="27">
        <f t="shared" si="15"/>
        <v>6.446209246646914E-2</v>
      </c>
      <c r="I57" s="26">
        <f t="shared" si="15"/>
        <v>0.26407236792084038</v>
      </c>
      <c r="J57" s="1"/>
      <c r="K57" s="37"/>
    </row>
    <row r="58" spans="2:11">
      <c r="C58" s="7" t="s">
        <v>25</v>
      </c>
      <c r="D58" s="33">
        <f>SUM(K58-(E58+F58+G58+H58+I58))</f>
        <v>24308721</v>
      </c>
      <c r="E58" s="41">
        <v>10094116</v>
      </c>
      <c r="F58" s="33">
        <v>9276372</v>
      </c>
      <c r="G58" s="33">
        <v>7837448</v>
      </c>
      <c r="H58" s="33">
        <v>5815516</v>
      </c>
      <c r="I58" s="32">
        <v>33776932</v>
      </c>
      <c r="J58" s="1"/>
      <c r="K58" s="34">
        <v>91109105</v>
      </c>
    </row>
    <row r="59" spans="2:11">
      <c r="C59" s="7" t="s">
        <v>14</v>
      </c>
      <c r="D59" s="27">
        <f t="shared" ref="D59:I59" si="16">D58/$K$58</f>
        <v>0.26680891004252538</v>
      </c>
      <c r="E59" s="29">
        <f t="shared" si="16"/>
        <v>0.11079151748883934</v>
      </c>
      <c r="F59" s="27">
        <f t="shared" si="16"/>
        <v>0.10181608084065802</v>
      </c>
      <c r="G59" s="27">
        <f t="shared" si="16"/>
        <v>8.6022664803918333E-2</v>
      </c>
      <c r="H59" s="27">
        <f t="shared" si="16"/>
        <v>6.3830239579238543E-2</v>
      </c>
      <c r="I59" s="26">
        <f t="shared" si="16"/>
        <v>0.37073058724482039</v>
      </c>
      <c r="J59" s="1"/>
      <c r="K59" s="37"/>
    </row>
    <row r="60" spans="2:11">
      <c r="C60" s="7" t="s">
        <v>26</v>
      </c>
      <c r="D60" s="33">
        <f>SUM(K60-(E60+F60+G60+H60+I60))</f>
        <v>31619701.159999996</v>
      </c>
      <c r="E60" s="41">
        <v>7795080.0599999996</v>
      </c>
      <c r="F60" s="33">
        <v>6110400.7800000003</v>
      </c>
      <c r="G60" s="33">
        <v>4616900</v>
      </c>
      <c r="H60" s="33">
        <v>3580602</v>
      </c>
      <c r="I60" s="32">
        <v>14005140</v>
      </c>
      <c r="J60" s="1"/>
      <c r="K60" s="34">
        <v>67727824</v>
      </c>
    </row>
    <row r="61" spans="2:11">
      <c r="C61" s="7" t="s">
        <v>14</v>
      </c>
      <c r="D61" s="27">
        <f t="shared" ref="D61:I61" si="17">D60/$K$60</f>
        <v>0.46686427073162717</v>
      </c>
      <c r="E61" s="29">
        <f t="shared" si="17"/>
        <v>0.11509420500502127</v>
      </c>
      <c r="F61" s="27">
        <f t="shared" si="17"/>
        <v>9.0219948303669112E-2</v>
      </c>
      <c r="G61" s="27">
        <f t="shared" si="17"/>
        <v>6.8168438424952196E-2</v>
      </c>
      <c r="H61" s="27">
        <f t="shared" si="17"/>
        <v>5.2867518672975525E-2</v>
      </c>
      <c r="I61" s="26">
        <f t="shared" si="17"/>
        <v>0.20678561886175467</v>
      </c>
      <c r="J61" s="1"/>
      <c r="K61" s="37"/>
    </row>
    <row r="62" spans="2:11">
      <c r="C62" s="7" t="s">
        <v>27</v>
      </c>
      <c r="D62" s="33">
        <f>SUM(K62-(E62+F62+G62+H62+I62))</f>
        <v>49645191.280000001</v>
      </c>
      <c r="E62" s="41">
        <v>10584331.810000001</v>
      </c>
      <c r="F62" s="33">
        <v>5471390.7800000003</v>
      </c>
      <c r="G62" s="33">
        <v>3815019.13</v>
      </c>
      <c r="H62" s="33">
        <v>3430960</v>
      </c>
      <c r="I62" s="32">
        <v>11498803</v>
      </c>
      <c r="J62" s="1"/>
      <c r="K62" s="34">
        <v>84445696</v>
      </c>
    </row>
    <row r="63" spans="2:11">
      <c r="C63" s="7" t="s">
        <v>14</v>
      </c>
      <c r="D63" s="27">
        <f>SUM(D62/$K62)</f>
        <v>0.58789486772659205</v>
      </c>
      <c r="E63" s="29">
        <f t="shared" ref="E63:I63" si="18">SUM(E62/$K62)</f>
        <v>0.12533891377957262</v>
      </c>
      <c r="F63" s="27">
        <f t="shared" si="18"/>
        <v>6.4791825269579162E-2</v>
      </c>
      <c r="G63" s="27">
        <f t="shared" si="18"/>
        <v>4.5177188544931877E-2</v>
      </c>
      <c r="H63" s="27">
        <f t="shared" si="18"/>
        <v>4.0629187306360767E-2</v>
      </c>
      <c r="I63" s="26">
        <f t="shared" si="18"/>
        <v>0.13616801737296358</v>
      </c>
      <c r="J63" s="1"/>
    </row>
    <row r="64" spans="2:11">
      <c r="C64" s="7"/>
      <c r="D64" s="9"/>
      <c r="E64" s="2"/>
      <c r="F64" s="2"/>
      <c r="G64" s="2"/>
      <c r="H64" s="2"/>
      <c r="I64" s="12"/>
      <c r="J64" s="1"/>
    </row>
    <row r="65" spans="2:12">
      <c r="B65" s="5" t="s">
        <v>15</v>
      </c>
      <c r="C65" s="7"/>
      <c r="D65" s="9"/>
      <c r="I65" s="10"/>
      <c r="J65" s="1"/>
    </row>
    <row r="66" spans="2:12">
      <c r="C66" s="7" t="s">
        <v>21</v>
      </c>
      <c r="D66" s="33">
        <f>SUM(K66-(E66+F66+G66+H66+I66))</f>
        <v>16936371</v>
      </c>
      <c r="E66" s="41">
        <v>5584357</v>
      </c>
      <c r="F66" s="33">
        <v>4446594</v>
      </c>
      <c r="G66" s="33">
        <v>2105688</v>
      </c>
      <c r="H66" s="33">
        <v>562244</v>
      </c>
      <c r="I66" s="32">
        <v>0</v>
      </c>
      <c r="J66" s="1"/>
      <c r="K66" s="36">
        <v>29635254</v>
      </c>
    </row>
    <row r="67" spans="2:12">
      <c r="C67" s="7" t="s">
        <v>14</v>
      </c>
      <c r="D67" s="26">
        <f t="shared" ref="D67:I67" si="19">D66/$K$66</f>
        <v>0.57149403882281558</v>
      </c>
      <c r="E67" s="27">
        <f t="shared" si="19"/>
        <v>0.18843627930437173</v>
      </c>
      <c r="F67" s="27">
        <f t="shared" si="19"/>
        <v>0.15004406576032722</v>
      </c>
      <c r="G67" s="27">
        <f t="shared" si="19"/>
        <v>7.1053482450327568E-2</v>
      </c>
      <c r="H67" s="27">
        <f t="shared" si="19"/>
        <v>1.8972133662157914E-2</v>
      </c>
      <c r="I67" s="26">
        <f t="shared" si="19"/>
        <v>0</v>
      </c>
      <c r="J67" s="1"/>
      <c r="K67" s="37"/>
    </row>
    <row r="68" spans="2:12">
      <c r="C68" s="7" t="s">
        <v>22</v>
      </c>
      <c r="D68" s="33">
        <f>SUM(K68-(E68+F68+G68+H68+I68))</f>
        <v>17747967</v>
      </c>
      <c r="E68" s="41">
        <v>6448552</v>
      </c>
      <c r="F68" s="33">
        <v>7577077</v>
      </c>
      <c r="G68" s="33">
        <v>4413855</v>
      </c>
      <c r="H68" s="33">
        <v>1107050</v>
      </c>
      <c r="I68" s="32">
        <v>25000</v>
      </c>
      <c r="J68" s="1"/>
      <c r="K68" s="36">
        <v>37319501</v>
      </c>
    </row>
    <row r="69" spans="2:12">
      <c r="C69" s="7" t="s">
        <v>14</v>
      </c>
      <c r="D69" s="26">
        <f t="shared" ref="D69:I69" si="20">D68/$K$68</f>
        <v>0.47556817546944158</v>
      </c>
      <c r="E69" s="27">
        <f t="shared" si="20"/>
        <v>0.17279309281225383</v>
      </c>
      <c r="F69" s="27">
        <f t="shared" si="20"/>
        <v>0.20303264505063987</v>
      </c>
      <c r="G69" s="27">
        <f t="shared" si="20"/>
        <v>0.11827207979013439</v>
      </c>
      <c r="H69" s="27">
        <f t="shared" si="20"/>
        <v>2.9664115819769403E-2</v>
      </c>
      <c r="I69" s="26">
        <f t="shared" si="20"/>
        <v>6.698910577609277E-4</v>
      </c>
      <c r="J69" s="1"/>
      <c r="K69" s="37"/>
    </row>
    <row r="70" spans="2:12">
      <c r="C70" s="7" t="s">
        <v>23</v>
      </c>
      <c r="D70" s="33">
        <f>SUM(K70-(E70+F70+G70+H70+I70))</f>
        <v>27407980</v>
      </c>
      <c r="E70" s="41">
        <v>5811529</v>
      </c>
      <c r="F70" s="33">
        <v>7497196</v>
      </c>
      <c r="G70" s="33">
        <v>3181047</v>
      </c>
      <c r="H70" s="33">
        <v>4233465</v>
      </c>
      <c r="I70" s="32">
        <v>5741250</v>
      </c>
      <c r="J70" s="1"/>
      <c r="K70" s="36">
        <v>53872467</v>
      </c>
    </row>
    <row r="71" spans="2:12">
      <c r="C71" s="7" t="s">
        <v>14</v>
      </c>
      <c r="D71" s="26">
        <f t="shared" ref="D71:I71" si="21">D70/$K$70</f>
        <v>0.50875672725364518</v>
      </c>
      <c r="E71" s="27">
        <f t="shared" si="21"/>
        <v>0.10787567979762278</v>
      </c>
      <c r="F71" s="27">
        <f t="shared" si="21"/>
        <v>0.1391656335322457</v>
      </c>
      <c r="G71" s="27">
        <f t="shared" si="21"/>
        <v>5.9047732118894795E-2</v>
      </c>
      <c r="H71" s="27">
        <f t="shared" si="21"/>
        <v>7.8583091433329019E-2</v>
      </c>
      <c r="I71" s="26">
        <f t="shared" si="21"/>
        <v>0.10657113586426253</v>
      </c>
      <c r="J71" s="1"/>
      <c r="K71" s="37"/>
    </row>
    <row r="72" spans="2:12">
      <c r="C72" s="7" t="s">
        <v>24</v>
      </c>
      <c r="D72" s="33">
        <f>SUM(K72-(E72+F72+G72+H72+I72))</f>
        <v>26830156</v>
      </c>
      <c r="E72" s="41">
        <v>5982622</v>
      </c>
      <c r="F72" s="33">
        <v>7145619</v>
      </c>
      <c r="G72" s="33">
        <v>2601434</v>
      </c>
      <c r="H72" s="33">
        <v>3975918</v>
      </c>
      <c r="I72" s="32">
        <v>12169650</v>
      </c>
      <c r="J72" s="1"/>
      <c r="K72" s="34">
        <v>58705399</v>
      </c>
    </row>
    <row r="73" spans="2:12">
      <c r="C73" s="7" t="s">
        <v>14</v>
      </c>
      <c r="D73" s="26">
        <f t="shared" ref="D73:I73" si="22">D72/$K$72</f>
        <v>0.45703046835607064</v>
      </c>
      <c r="E73" s="27">
        <f t="shared" si="22"/>
        <v>0.10190922984783733</v>
      </c>
      <c r="F73" s="27">
        <f t="shared" si="22"/>
        <v>0.12171996309913506</v>
      </c>
      <c r="G73" s="27">
        <f t="shared" si="22"/>
        <v>4.4313368860673275E-2</v>
      </c>
      <c r="H73" s="27">
        <f t="shared" si="22"/>
        <v>6.7726615741083712E-2</v>
      </c>
      <c r="I73" s="26">
        <f t="shared" si="22"/>
        <v>0.20730035409520001</v>
      </c>
      <c r="J73" s="1"/>
      <c r="K73" s="37"/>
    </row>
    <row r="74" spans="2:12">
      <c r="C74" s="7" t="s">
        <v>25</v>
      </c>
      <c r="D74" s="33">
        <f>SUM(K74-(E74+F74+G74+H74+I74))</f>
        <v>27259140</v>
      </c>
      <c r="E74" s="41">
        <v>6685736</v>
      </c>
      <c r="F74" s="33">
        <v>4615646</v>
      </c>
      <c r="G74" s="33">
        <v>2551225</v>
      </c>
      <c r="H74" s="33">
        <v>3364425</v>
      </c>
      <c r="I74" s="32">
        <v>15961600</v>
      </c>
      <c r="J74" s="1"/>
      <c r="K74" s="34">
        <v>60437772</v>
      </c>
    </row>
    <row r="75" spans="2:12">
      <c r="C75" s="7" t="s">
        <v>14</v>
      </c>
      <c r="D75" s="26">
        <f t="shared" ref="D75:I75" si="23">D74/$K$74</f>
        <v>0.45102820798887161</v>
      </c>
      <c r="E75" s="29">
        <f t="shared" si="23"/>
        <v>0.11062181445073786</v>
      </c>
      <c r="F75" s="27">
        <f t="shared" si="23"/>
        <v>7.6370220927402824E-2</v>
      </c>
      <c r="G75" s="27">
        <f t="shared" si="23"/>
        <v>4.2212426361448264E-2</v>
      </c>
      <c r="H75" s="27">
        <f t="shared" si="23"/>
        <v>5.5667588143388208E-2</v>
      </c>
      <c r="I75" s="26">
        <f t="shared" si="23"/>
        <v>0.26409974212815124</v>
      </c>
      <c r="J75" s="1"/>
      <c r="K75" s="37"/>
      <c r="L75" s="2"/>
    </row>
    <row r="76" spans="2:12">
      <c r="C76" s="7" t="s">
        <v>26</v>
      </c>
      <c r="D76" s="33">
        <f>SUM(K76-(E76+F76+G76+H76+I76))</f>
        <v>32802091.859999999</v>
      </c>
      <c r="E76" s="41">
        <v>7694977.96</v>
      </c>
      <c r="F76" s="33">
        <v>3848333.18</v>
      </c>
      <c r="G76" s="33">
        <v>2399125</v>
      </c>
      <c r="H76" s="33">
        <v>3657391</v>
      </c>
      <c r="I76" s="32">
        <v>17524200</v>
      </c>
      <c r="J76" s="1"/>
      <c r="K76" s="34">
        <v>67926119</v>
      </c>
      <c r="L76" s="2"/>
    </row>
    <row r="77" spans="2:12">
      <c r="C77" s="7" t="s">
        <v>14</v>
      </c>
      <c r="D77" s="26">
        <f t="shared" ref="D77:I77" si="24">D76/$K$76</f>
        <v>0.48290837667319103</v>
      </c>
      <c r="E77" s="27">
        <f t="shared" si="24"/>
        <v>0.11328452255604357</v>
      </c>
      <c r="F77" s="27">
        <f t="shared" si="24"/>
        <v>5.6654689486970396E-2</v>
      </c>
      <c r="G77" s="27">
        <f t="shared" si="24"/>
        <v>3.5319624252343931E-2</v>
      </c>
      <c r="H77" s="27">
        <f t="shared" si="24"/>
        <v>5.3843662111771759E-2</v>
      </c>
      <c r="I77" s="26">
        <f t="shared" si="24"/>
        <v>0.25798912491967929</v>
      </c>
      <c r="J77" s="1"/>
      <c r="K77" s="37"/>
      <c r="L77" s="2"/>
    </row>
    <row r="78" spans="2:12">
      <c r="C78" s="7" t="s">
        <v>27</v>
      </c>
      <c r="D78" s="33">
        <f>SUM(K78-(E78+F78+G78+H78+I78))</f>
        <v>25976421.359999999</v>
      </c>
      <c r="E78" s="41">
        <v>6940193.5700000003</v>
      </c>
      <c r="F78" s="33">
        <v>5299831</v>
      </c>
      <c r="G78" s="33">
        <v>2938909</v>
      </c>
      <c r="H78" s="33">
        <v>4979356.07</v>
      </c>
      <c r="I78" s="32">
        <v>20654300</v>
      </c>
      <c r="J78" s="1"/>
      <c r="K78" s="34">
        <v>66789011</v>
      </c>
      <c r="L78" s="2"/>
    </row>
    <row r="79" spans="2:12">
      <c r="C79" s="7" t="s">
        <v>14</v>
      </c>
      <c r="D79" s="26">
        <f>SUM(D78/$K78)</f>
        <v>0.38893256496940792</v>
      </c>
      <c r="E79" s="27">
        <f t="shared" ref="E79:I79" si="25">SUM(E78/$K78)</f>
        <v>0.10391220750371645</v>
      </c>
      <c r="F79" s="27">
        <f t="shared" si="25"/>
        <v>7.9351841278200691E-2</v>
      </c>
      <c r="G79" s="27">
        <f t="shared" si="25"/>
        <v>4.400288245022823E-2</v>
      </c>
      <c r="H79" s="27">
        <f t="shared" si="25"/>
        <v>7.4553523033901489E-2</v>
      </c>
      <c r="I79" s="26">
        <f t="shared" si="25"/>
        <v>0.30924698076454521</v>
      </c>
      <c r="J79" s="1"/>
      <c r="L79" s="2"/>
    </row>
    <row r="80" spans="2:12">
      <c r="C80" s="7"/>
      <c r="D80" s="9"/>
      <c r="E80" s="2"/>
      <c r="F80" s="2"/>
      <c r="G80" s="2"/>
      <c r="H80" s="2"/>
      <c r="I80" s="12"/>
      <c r="J80" s="1"/>
    </row>
    <row r="81" spans="2:11">
      <c r="C81" s="7"/>
      <c r="D81" s="9"/>
      <c r="E81" s="2"/>
      <c r="F81" s="2"/>
      <c r="G81" s="2"/>
      <c r="H81" s="2"/>
      <c r="I81" s="12"/>
      <c r="J81" s="1"/>
    </row>
    <row r="82" spans="2:11">
      <c r="B82" s="6"/>
      <c r="C82" s="8"/>
      <c r="D82" s="23"/>
      <c r="E82" s="3"/>
      <c r="F82" s="3"/>
      <c r="G82" s="3"/>
      <c r="H82" s="3"/>
      <c r="I82" s="13"/>
      <c r="J82" s="4"/>
      <c r="K82" s="3"/>
    </row>
    <row r="83" spans="2:11">
      <c r="B83" s="15"/>
      <c r="C83" s="16"/>
      <c r="D83" s="9"/>
      <c r="E83" s="17"/>
      <c r="F83" s="17"/>
      <c r="G83" s="17"/>
      <c r="H83" s="17"/>
      <c r="I83" s="19"/>
      <c r="J83" s="18"/>
    </row>
    <row r="84" spans="2:11">
      <c r="D84" s="9" t="s">
        <v>10</v>
      </c>
      <c r="E84" s="7"/>
      <c r="F84" s="7"/>
      <c r="G84" s="7"/>
      <c r="H84" s="7"/>
      <c r="I84" s="9" t="s">
        <v>9</v>
      </c>
      <c r="J84" s="16" t="s">
        <v>0</v>
      </c>
      <c r="K84" s="24" t="s">
        <v>11</v>
      </c>
    </row>
    <row r="85" spans="2:11">
      <c r="D85" s="30" t="s">
        <v>17</v>
      </c>
      <c r="E85" s="8" t="s">
        <v>13</v>
      </c>
      <c r="F85" s="8" t="s">
        <v>1</v>
      </c>
      <c r="G85" s="8" t="s">
        <v>2</v>
      </c>
      <c r="H85" s="8" t="s">
        <v>3</v>
      </c>
      <c r="I85" s="14">
        <v>20000</v>
      </c>
      <c r="J85" s="8" t="s">
        <v>4</v>
      </c>
      <c r="K85" s="25" t="s">
        <v>12</v>
      </c>
    </row>
    <row r="86" spans="2:11">
      <c r="B86" s="5" t="s">
        <v>7</v>
      </c>
      <c r="C86" s="7"/>
      <c r="D86" s="9"/>
      <c r="I86" s="10"/>
      <c r="J86" s="1"/>
    </row>
    <row r="87" spans="2:11">
      <c r="C87" s="7" t="s">
        <v>21</v>
      </c>
      <c r="D87" s="33">
        <f>SUM(K87-(E87+F87+G87+H87+I87))</f>
        <v>6343677</v>
      </c>
      <c r="E87" s="41">
        <v>2001401</v>
      </c>
      <c r="F87" s="33">
        <v>2314223</v>
      </c>
      <c r="G87" s="33">
        <v>1166000</v>
      </c>
      <c r="H87" s="33">
        <v>1221500</v>
      </c>
      <c r="I87" s="32">
        <v>0</v>
      </c>
      <c r="J87" s="34"/>
      <c r="K87" s="36">
        <v>13046801</v>
      </c>
    </row>
    <row r="88" spans="2:11">
      <c r="C88" s="7" t="s">
        <v>14</v>
      </c>
      <c r="D88" s="26">
        <f t="shared" ref="D88:I88" si="26">D87/$K$87</f>
        <v>0.4862247074972631</v>
      </c>
      <c r="E88" s="27">
        <f t="shared" si="26"/>
        <v>0.15340166528178056</v>
      </c>
      <c r="F88" s="27">
        <f t="shared" si="26"/>
        <v>0.17737857732328408</v>
      </c>
      <c r="G88" s="27">
        <f t="shared" si="26"/>
        <v>8.937056677725061E-2</v>
      </c>
      <c r="H88" s="27">
        <f t="shared" si="26"/>
        <v>9.3624483120421625E-2</v>
      </c>
      <c r="I88" s="26">
        <f t="shared" si="26"/>
        <v>0</v>
      </c>
      <c r="J88" s="34"/>
      <c r="K88" s="37"/>
    </row>
    <row r="89" spans="2:11">
      <c r="C89" s="7" t="s">
        <v>22</v>
      </c>
      <c r="D89" s="33">
        <f>SUM(K89-(E89+F89+G89+H89+I89))</f>
        <v>10549203.280000001</v>
      </c>
      <c r="E89" s="41">
        <v>1846784</v>
      </c>
      <c r="F89" s="33">
        <v>2141289</v>
      </c>
      <c r="G89" s="33">
        <v>1494223</v>
      </c>
      <c r="H89" s="33">
        <v>1158531</v>
      </c>
      <c r="I89" s="32">
        <v>0</v>
      </c>
      <c r="J89" s="34"/>
      <c r="K89" s="36">
        <v>17190030.280000001</v>
      </c>
    </row>
    <row r="90" spans="2:11">
      <c r="C90" s="7" t="s">
        <v>14</v>
      </c>
      <c r="D90" s="26">
        <f t="shared" ref="D90:I90" si="27">D89/$K$89</f>
        <v>0.61368148328823069</v>
      </c>
      <c r="E90" s="27">
        <f t="shared" si="27"/>
        <v>0.10743343495727686</v>
      </c>
      <c r="F90" s="27">
        <f t="shared" si="27"/>
        <v>0.12456574916516086</v>
      </c>
      <c r="G90" s="27">
        <f t="shared" si="27"/>
        <v>8.6923814307556871E-2</v>
      </c>
      <c r="H90" s="27">
        <f t="shared" si="27"/>
        <v>6.7395518281774661E-2</v>
      </c>
      <c r="I90" s="26">
        <f t="shared" si="27"/>
        <v>0</v>
      </c>
      <c r="J90" s="34"/>
      <c r="K90" s="37"/>
    </row>
    <row r="91" spans="2:11">
      <c r="C91" s="7" t="s">
        <v>23</v>
      </c>
      <c r="D91" s="33">
        <f>SUM(K91-(E91+F91+G91+H91+I91))</f>
        <v>25512166.789999995</v>
      </c>
      <c r="E91" s="41">
        <v>4774816.82</v>
      </c>
      <c r="F91" s="33">
        <v>4242647.66</v>
      </c>
      <c r="G91" s="33">
        <v>2850472.39</v>
      </c>
      <c r="H91" s="33">
        <v>2637691</v>
      </c>
      <c r="I91" s="32">
        <v>6446500</v>
      </c>
      <c r="J91" s="34"/>
      <c r="K91" s="36">
        <v>46464294.659999996</v>
      </c>
    </row>
    <row r="92" spans="2:11">
      <c r="C92" s="7" t="s">
        <v>14</v>
      </c>
      <c r="D92" s="26">
        <f t="shared" ref="D92:I92" si="28">D91/$K$91</f>
        <v>0.54907035556407169</v>
      </c>
      <c r="E92" s="27">
        <f t="shared" si="28"/>
        <v>0.10276314006140561</v>
      </c>
      <c r="F92" s="27">
        <f t="shared" si="28"/>
        <v>9.1309847508615996E-2</v>
      </c>
      <c r="G92" s="27">
        <f t="shared" si="28"/>
        <v>6.1347587666146237E-2</v>
      </c>
      <c r="H92" s="27">
        <f t="shared" si="28"/>
        <v>5.6768127425610646E-2</v>
      </c>
      <c r="I92" s="26">
        <f t="shared" si="28"/>
        <v>0.13874094177414983</v>
      </c>
      <c r="J92" s="34"/>
      <c r="K92" s="37"/>
    </row>
    <row r="93" spans="2:11">
      <c r="C93" s="7" t="s">
        <v>24</v>
      </c>
      <c r="D93" s="33">
        <f>SUM(K93-(E93+F93+G93+H93+I93))</f>
        <v>30317582.330000006</v>
      </c>
      <c r="E93" s="41">
        <v>5300834.3899999997</v>
      </c>
      <c r="F93" s="33">
        <v>5584631.1100000003</v>
      </c>
      <c r="G93" s="33">
        <v>5245431.16</v>
      </c>
      <c r="H93" s="33">
        <v>4026375</v>
      </c>
      <c r="I93" s="32">
        <v>14872532</v>
      </c>
      <c r="J93" s="34"/>
      <c r="K93" s="34">
        <v>65347385.990000002</v>
      </c>
    </row>
    <row r="94" spans="2:11">
      <c r="C94" s="7" t="s">
        <v>14</v>
      </c>
      <c r="D94" s="26">
        <f t="shared" ref="D94:I94" si="29">D93/$K$93</f>
        <v>0.46394483682391602</v>
      </c>
      <c r="E94" s="27">
        <f t="shared" si="29"/>
        <v>8.1117772496839852E-2</v>
      </c>
      <c r="F94" s="27">
        <f t="shared" si="29"/>
        <v>8.5460665723562479E-2</v>
      </c>
      <c r="G94" s="27">
        <f t="shared" si="29"/>
        <v>8.0269946234769046E-2</v>
      </c>
      <c r="H94" s="27">
        <f t="shared" si="29"/>
        <v>6.1614935915204769E-2</v>
      </c>
      <c r="I94" s="26">
        <f t="shared" si="29"/>
        <v>0.22759184280570791</v>
      </c>
      <c r="J94" s="34"/>
      <c r="K94" s="37"/>
    </row>
    <row r="95" spans="2:11">
      <c r="C95" s="7" t="s">
        <v>25</v>
      </c>
      <c r="D95" s="33">
        <f>SUM(K95-(E95+F95+G95+H95+I95))</f>
        <v>31858537.270000011</v>
      </c>
      <c r="E95" s="41">
        <v>8113530.6799999997</v>
      </c>
      <c r="F95" s="33">
        <v>7714105.9500000002</v>
      </c>
      <c r="G95" s="33">
        <v>5988724.1600000001</v>
      </c>
      <c r="H95" s="33">
        <v>6121255.7999999998</v>
      </c>
      <c r="I95" s="32">
        <v>21830534.82</v>
      </c>
      <c r="J95" s="34"/>
      <c r="K95" s="34">
        <v>81626688.680000007</v>
      </c>
    </row>
    <row r="96" spans="2:11">
      <c r="C96" s="7" t="s">
        <v>14</v>
      </c>
      <c r="D96" s="26">
        <f t="shared" ref="D96:I96" si="30">D95/$K$95</f>
        <v>0.39029559798627383</v>
      </c>
      <c r="E96" s="29">
        <f t="shared" si="30"/>
        <v>9.9398013213636088E-2</v>
      </c>
      <c r="F96" s="27">
        <f t="shared" si="30"/>
        <v>9.4504702747915018E-2</v>
      </c>
      <c r="G96" s="27">
        <f t="shared" si="30"/>
        <v>7.3367231439186678E-2</v>
      </c>
      <c r="H96" s="27">
        <f t="shared" si="30"/>
        <v>7.4990862657642224E-2</v>
      </c>
      <c r="I96" s="26">
        <f t="shared" si="30"/>
        <v>0.26744359195534623</v>
      </c>
      <c r="J96" s="34"/>
      <c r="K96" s="37"/>
    </row>
    <row r="97" spans="2:18">
      <c r="C97" s="7" t="s">
        <v>26</v>
      </c>
      <c r="D97" s="33">
        <f>SUM(K97-(E97+F97+G97+H97+I97))</f>
        <v>38591289.270000003</v>
      </c>
      <c r="E97" s="41">
        <v>7967407.5599999996</v>
      </c>
      <c r="F97" s="33">
        <v>6553240.9100000001</v>
      </c>
      <c r="G97" s="33">
        <v>4212474.26</v>
      </c>
      <c r="H97" s="33">
        <v>4680399.05</v>
      </c>
      <c r="I97" s="32">
        <v>15201293.09</v>
      </c>
      <c r="J97" s="34"/>
      <c r="K97" s="34">
        <v>77206104.140000001</v>
      </c>
    </row>
    <row r="98" spans="2:18">
      <c r="C98" s="7" t="s">
        <v>14</v>
      </c>
      <c r="D98" s="26">
        <f t="shared" ref="D98:I98" si="31">D97/$K$97</f>
        <v>0.49984764417100147</v>
      </c>
      <c r="E98" s="27">
        <f t="shared" si="31"/>
        <v>0.10319660147016971</v>
      </c>
      <c r="F98" s="27">
        <f t="shared" si="31"/>
        <v>8.4879828907269098E-2</v>
      </c>
      <c r="G98" s="27">
        <f t="shared" si="31"/>
        <v>5.4561414630654094E-2</v>
      </c>
      <c r="H98" s="27">
        <f t="shared" si="31"/>
        <v>6.0622137357337715E-2</v>
      </c>
      <c r="I98" s="26">
        <f t="shared" si="31"/>
        <v>0.19689237346356794</v>
      </c>
      <c r="J98" s="34"/>
      <c r="K98" s="39"/>
    </row>
    <row r="99" spans="2:18">
      <c r="C99" s="7" t="s">
        <v>27</v>
      </c>
      <c r="D99" s="33">
        <f>SUM(K99-(E99+F99+G99+H99+I99))</f>
        <v>74558384.530000001</v>
      </c>
      <c r="E99" s="41">
        <v>11102470.189999999</v>
      </c>
      <c r="F99" s="33">
        <v>6219294.2400000002</v>
      </c>
      <c r="G99" s="33">
        <v>3372485.41</v>
      </c>
      <c r="H99" s="33">
        <v>2689182.27</v>
      </c>
      <c r="I99" s="32">
        <v>10014476</v>
      </c>
      <c r="J99" s="34"/>
      <c r="K99" s="34">
        <v>107956292.64</v>
      </c>
    </row>
    <row r="100" spans="2:18">
      <c r="C100" s="7" t="s">
        <v>14</v>
      </c>
      <c r="D100" s="26">
        <f>SUM(D99/$K99)</f>
        <v>0.69063491072844241</v>
      </c>
      <c r="E100" s="27">
        <f t="shared" ref="E100:I100" si="32">SUM(E99/$K99)</f>
        <v>0.10284226994551597</v>
      </c>
      <c r="F100" s="27">
        <f t="shared" si="32"/>
        <v>5.7609372162671188E-2</v>
      </c>
      <c r="G100" s="27">
        <f t="shared" si="32"/>
        <v>3.1239359258530389E-2</v>
      </c>
      <c r="H100" s="27">
        <f t="shared" si="32"/>
        <v>2.4909916821315548E-2</v>
      </c>
      <c r="I100" s="26">
        <f t="shared" si="32"/>
        <v>9.2764171083524527E-2</v>
      </c>
      <c r="J100" s="34"/>
      <c r="K100" s="39"/>
    </row>
    <row r="101" spans="2:18">
      <c r="C101" s="7"/>
      <c r="D101" s="9"/>
      <c r="E101" s="28"/>
      <c r="F101" s="28"/>
      <c r="G101" s="28"/>
      <c r="H101" s="28"/>
      <c r="I101" s="12"/>
      <c r="J101" s="1"/>
    </row>
    <row r="102" spans="2:18">
      <c r="B102" s="5" t="s">
        <v>8</v>
      </c>
      <c r="C102" s="7"/>
      <c r="D102" s="9"/>
      <c r="E102" s="18"/>
      <c r="F102" s="18"/>
      <c r="G102" s="18"/>
      <c r="H102" s="18"/>
      <c r="I102" s="11"/>
      <c r="J102" s="1"/>
    </row>
    <row r="103" spans="2:18">
      <c r="C103" s="7" t="s">
        <v>21</v>
      </c>
      <c r="D103" s="33">
        <f>SUM(K103-(E103+F103+G103+H103+I103))</f>
        <v>35675965</v>
      </c>
      <c r="E103" s="40">
        <v>15430036</v>
      </c>
      <c r="F103" s="38">
        <v>2649407</v>
      </c>
      <c r="G103" s="38">
        <v>1342410</v>
      </c>
      <c r="H103" s="38">
        <v>562250</v>
      </c>
      <c r="I103" s="35">
        <v>0</v>
      </c>
      <c r="J103" s="34"/>
      <c r="K103" s="44">
        <v>55660068</v>
      </c>
    </row>
    <row r="104" spans="2:18">
      <c r="C104" s="7" t="s">
        <v>14</v>
      </c>
      <c r="D104" s="27">
        <f t="shared" ref="D104:I104" si="33">D103/$K$103</f>
        <v>0.64096157769695861</v>
      </c>
      <c r="E104" s="29">
        <f t="shared" si="33"/>
        <v>0.27721913670676795</v>
      </c>
      <c r="F104" s="27">
        <f t="shared" si="33"/>
        <v>4.7599780151184864E-2</v>
      </c>
      <c r="G104" s="27">
        <f t="shared" si="33"/>
        <v>2.4118008623345556E-2</v>
      </c>
      <c r="H104" s="27">
        <f t="shared" si="33"/>
        <v>1.0101496821743014E-2</v>
      </c>
      <c r="I104" s="26">
        <f t="shared" si="33"/>
        <v>0</v>
      </c>
      <c r="J104" s="34"/>
      <c r="K104" s="37"/>
      <c r="N104" s="38"/>
      <c r="O104" s="38"/>
      <c r="P104" s="38"/>
      <c r="Q104" s="38"/>
      <c r="R104" s="35"/>
    </row>
    <row r="105" spans="2:18">
      <c r="C105" s="7" t="s">
        <v>22</v>
      </c>
      <c r="D105" s="33">
        <f>SUM(K105-(E105+F105+G105+H105+I105))</f>
        <v>37862026.200000003</v>
      </c>
      <c r="E105" s="40">
        <v>18155557</v>
      </c>
      <c r="F105" s="38">
        <v>3281963</v>
      </c>
      <c r="G105" s="38">
        <v>1487200</v>
      </c>
      <c r="H105" s="38">
        <v>157500</v>
      </c>
      <c r="I105" s="35">
        <v>25000</v>
      </c>
      <c r="J105" s="34"/>
      <c r="K105" s="36">
        <v>60969246.200000003</v>
      </c>
    </row>
    <row r="106" spans="2:18">
      <c r="C106" s="7" t="s">
        <v>14</v>
      </c>
      <c r="D106" s="27">
        <f t="shared" ref="D106:I106" si="34">D105/$K$105</f>
        <v>0.62100203889350369</v>
      </c>
      <c r="E106" s="29">
        <f t="shared" si="34"/>
        <v>0.29778221204250349</v>
      </c>
      <c r="F106" s="27">
        <f t="shared" si="34"/>
        <v>5.3829811003961531E-2</v>
      </c>
      <c r="G106" s="27">
        <f t="shared" si="34"/>
        <v>2.4392625671005915E-2</v>
      </c>
      <c r="H106" s="27">
        <f t="shared" si="34"/>
        <v>2.5832695960082246E-3</v>
      </c>
      <c r="I106" s="26">
        <f t="shared" si="34"/>
        <v>4.1004279301717851E-4</v>
      </c>
      <c r="J106" s="34"/>
      <c r="K106" s="37"/>
    </row>
    <row r="107" spans="2:18">
      <c r="C107" s="7" t="s">
        <v>23</v>
      </c>
      <c r="D107" s="33">
        <f>SUM(K107-(E107+F107+G107+H107+I107))</f>
        <v>49754692.889999986</v>
      </c>
      <c r="E107" s="40">
        <v>41582907.020000003</v>
      </c>
      <c r="F107" s="38">
        <v>22904116.91</v>
      </c>
      <c r="G107" s="38">
        <v>1793650</v>
      </c>
      <c r="H107" s="38">
        <v>1463800</v>
      </c>
      <c r="I107" s="35">
        <v>3723300</v>
      </c>
      <c r="J107" s="34"/>
      <c r="K107" s="36">
        <v>121222466.81999999</v>
      </c>
    </row>
    <row r="108" spans="2:18">
      <c r="C108" s="7" t="s">
        <v>14</v>
      </c>
      <c r="D108" s="27">
        <f t="shared" ref="D108:I108" si="35">D107/$K$107</f>
        <v>0.41044118466818036</v>
      </c>
      <c r="E108" s="29">
        <f t="shared" si="35"/>
        <v>0.34302970489575463</v>
      </c>
      <c r="F108" s="27">
        <f t="shared" si="35"/>
        <v>0.18894283799726425</v>
      </c>
      <c r="G108" s="27">
        <f t="shared" si="35"/>
        <v>1.4796349612843162E-2</v>
      </c>
      <c r="H108" s="27">
        <f t="shared" si="35"/>
        <v>1.2075319356217669E-2</v>
      </c>
      <c r="I108" s="26">
        <f t="shared" si="35"/>
        <v>3.0714603469739886E-2</v>
      </c>
      <c r="J108" s="37"/>
      <c r="K108" s="37"/>
    </row>
    <row r="109" spans="2:18">
      <c r="C109" s="7" t="s">
        <v>24</v>
      </c>
      <c r="D109" s="33">
        <f>SUM(K109-(E109+F109+G109+H109+I109))</f>
        <v>37717582.389999986</v>
      </c>
      <c r="E109" s="40">
        <v>28203920.030000001</v>
      </c>
      <c r="F109" s="38">
        <v>16375663.460000001</v>
      </c>
      <c r="G109" s="38">
        <v>3503804.14</v>
      </c>
      <c r="H109" s="38">
        <v>2619353.39</v>
      </c>
      <c r="I109" s="35">
        <v>8530880.9100000001</v>
      </c>
      <c r="J109" s="34"/>
      <c r="K109" s="34">
        <v>96951204.319999993</v>
      </c>
    </row>
    <row r="110" spans="2:18">
      <c r="C110" s="7" t="s">
        <v>14</v>
      </c>
      <c r="D110" s="27">
        <f t="shared" ref="D110:I110" si="36">D109/$K$109</f>
        <v>0.3890367598272243</v>
      </c>
      <c r="E110" s="29">
        <f t="shared" si="36"/>
        <v>0.29090840312730221</v>
      </c>
      <c r="F110" s="27">
        <f t="shared" si="36"/>
        <v>0.16890624077190425</v>
      </c>
      <c r="G110" s="27">
        <f t="shared" si="36"/>
        <v>3.6139872264353119E-2</v>
      </c>
      <c r="H110" s="27">
        <f t="shared" si="36"/>
        <v>2.7017234168174802E-2</v>
      </c>
      <c r="I110" s="26">
        <f t="shared" si="36"/>
        <v>8.7991489841041312E-2</v>
      </c>
      <c r="J110" s="37"/>
      <c r="K110" s="37"/>
    </row>
    <row r="111" spans="2:18">
      <c r="C111" s="7" t="s">
        <v>25</v>
      </c>
      <c r="D111" s="33">
        <f>SUM(K111-(E111+F111+G111+H111+I111))</f>
        <v>33092488.439999998</v>
      </c>
      <c r="E111" s="40">
        <v>15650649.310000001</v>
      </c>
      <c r="F111" s="38">
        <v>9479960.7699999996</v>
      </c>
      <c r="G111" s="38">
        <v>2602167</v>
      </c>
      <c r="H111" s="38">
        <v>1418083</v>
      </c>
      <c r="I111" s="35">
        <v>5341150</v>
      </c>
      <c r="J111" s="34"/>
      <c r="K111" s="34">
        <v>67584498.519999996</v>
      </c>
    </row>
    <row r="112" spans="2:18">
      <c r="C112" s="7" t="s">
        <v>14</v>
      </c>
      <c r="D112" s="27">
        <f t="shared" ref="D112:I112" si="37">D111/$K$111</f>
        <v>0.48964613431594933</v>
      </c>
      <c r="E112" s="29">
        <f t="shared" si="37"/>
        <v>0.23157158302163874</v>
      </c>
      <c r="F112" s="27">
        <f t="shared" si="37"/>
        <v>0.14026827123966357</v>
      </c>
      <c r="G112" s="27">
        <f t="shared" si="37"/>
        <v>3.8502423735968856E-2</v>
      </c>
      <c r="H112" s="27">
        <f t="shared" si="37"/>
        <v>2.0982370677506065E-2</v>
      </c>
      <c r="I112" s="26">
        <f t="shared" si="37"/>
        <v>7.9029217009273456E-2</v>
      </c>
      <c r="J112" s="37"/>
      <c r="K112" s="37"/>
    </row>
    <row r="113" spans="2:11">
      <c r="C113" s="7" t="s">
        <v>26</v>
      </c>
      <c r="D113" s="33">
        <f>SUM(K113-(E113+F113+G113+H113+I113))</f>
        <v>34567856.030000001</v>
      </c>
      <c r="E113" s="40">
        <v>8714806.5399999991</v>
      </c>
      <c r="F113" s="38">
        <v>5855279.5999999996</v>
      </c>
      <c r="G113" s="38">
        <v>3873571.85</v>
      </c>
      <c r="H113" s="38">
        <v>1903471.94</v>
      </c>
      <c r="I113" s="35">
        <v>7373360</v>
      </c>
      <c r="J113" s="34"/>
      <c r="K113" s="34">
        <v>62288345.960000001</v>
      </c>
    </row>
    <row r="114" spans="2:11">
      <c r="C114" s="7" t="s">
        <v>14</v>
      </c>
      <c r="D114" s="27">
        <f t="shared" ref="D114:I114" si="38">D113/$K$113</f>
        <v>0.55496506605262252</v>
      </c>
      <c r="E114" s="29">
        <f t="shared" si="38"/>
        <v>0.13991070730303912</v>
      </c>
      <c r="F114" s="27">
        <f t="shared" si="38"/>
        <v>9.4002810794817246E-2</v>
      </c>
      <c r="G114" s="27">
        <f t="shared" si="38"/>
        <v>6.218774620355965E-2</v>
      </c>
      <c r="H114" s="27">
        <f t="shared" si="38"/>
        <v>3.0559038142100634E-2</v>
      </c>
      <c r="I114" s="26">
        <f t="shared" si="38"/>
        <v>0.11837463150386085</v>
      </c>
      <c r="J114" s="37"/>
      <c r="K114" s="37"/>
    </row>
    <row r="115" spans="2:11">
      <c r="C115" s="7" t="s">
        <v>27</v>
      </c>
      <c r="D115" s="33">
        <f>SUM(K115-(E115+F115+G115+H115+I115))</f>
        <v>27049195.970000003</v>
      </c>
      <c r="E115" s="40">
        <v>5694102.1799999997</v>
      </c>
      <c r="F115" s="38">
        <v>5588301.1100000003</v>
      </c>
      <c r="G115" s="38">
        <v>3847534.89</v>
      </c>
      <c r="H115" s="38">
        <v>2548405.38</v>
      </c>
      <c r="I115" s="35">
        <v>8792400</v>
      </c>
      <c r="J115" s="34"/>
      <c r="K115" s="34">
        <v>53519939.530000001</v>
      </c>
    </row>
    <row r="116" spans="2:11">
      <c r="C116" s="7" t="s">
        <v>14</v>
      </c>
      <c r="D116" s="27">
        <f>SUM(D115/$K115)</f>
        <v>0.50540408317983765</v>
      </c>
      <c r="E116" s="29">
        <f t="shared" ref="E116:I116" si="39">SUM(E115/$K115)</f>
        <v>0.10639216393001032</v>
      </c>
      <c r="F116" s="27">
        <f t="shared" si="39"/>
        <v>0.10441531061273977</v>
      </c>
      <c r="G116" s="27">
        <f t="shared" si="39"/>
        <v>7.1889746583949476E-2</v>
      </c>
      <c r="H116" s="27">
        <f t="shared" si="39"/>
        <v>4.7615998866581674E-2</v>
      </c>
      <c r="I116" s="26">
        <f t="shared" si="39"/>
        <v>0.1642826968268811</v>
      </c>
      <c r="J116" s="37"/>
      <c r="K116" s="37"/>
    </row>
    <row r="117" spans="2:11">
      <c r="B117" s="6"/>
      <c r="C117" s="8"/>
      <c r="D117" s="23"/>
      <c r="E117" s="3"/>
      <c r="F117" s="3"/>
      <c r="G117" s="3"/>
      <c r="H117" s="3"/>
      <c r="I117" s="13"/>
      <c r="J117" s="4"/>
      <c r="K117" s="3"/>
    </row>
    <row r="118" spans="2:11">
      <c r="B118" s="15"/>
      <c r="C118" s="16"/>
      <c r="D118" s="9"/>
      <c r="E118" s="17"/>
      <c r="F118" s="17"/>
      <c r="G118" s="17"/>
      <c r="H118" s="17"/>
      <c r="I118" s="19"/>
      <c r="J118" s="18"/>
    </row>
  </sheetData>
  <phoneticPr fontId="0" type="noConversion"/>
  <pageMargins left="0.25" right="0.25" top="0.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4</vt:lpstr>
      <vt:lpstr>'Party Table 4'!Print_Area</vt:lpstr>
    </vt:vector>
  </TitlesOfParts>
  <Company> 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 </cp:lastModifiedBy>
  <cp:lastPrinted>2012-12-03T18:54:24Z</cp:lastPrinted>
  <dcterms:created xsi:type="dcterms:W3CDTF">2004-03-03T17:44:23Z</dcterms:created>
  <dcterms:modified xsi:type="dcterms:W3CDTF">2013-01-21T18:47:37Z</dcterms:modified>
</cp:coreProperties>
</file>