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AC Table 2" sheetId="2" r:id="rId1"/>
  </sheets>
  <calcPr calcId="125725"/>
</workbook>
</file>

<file path=xl/calcChain.xml><?xml version="1.0" encoding="utf-8"?>
<calcChain xmlns="http://schemas.openxmlformats.org/spreadsheetml/2006/main">
  <c r="C11" i="2"/>
  <c r="D11"/>
  <c r="E11"/>
  <c r="F11"/>
  <c r="G11"/>
  <c r="H11"/>
  <c r="I11"/>
  <c r="C23"/>
  <c r="D23"/>
  <c r="E23"/>
  <c r="F23"/>
  <c r="G23"/>
  <c r="H23"/>
  <c r="I23"/>
  <c r="I74"/>
  <c r="H74"/>
  <c r="G74"/>
  <c r="F74"/>
  <c r="E74"/>
  <c r="D74"/>
  <c r="C74"/>
  <c r="I73"/>
  <c r="H73"/>
  <c r="G73"/>
  <c r="F73"/>
  <c r="E73"/>
  <c r="D73"/>
  <c r="C73"/>
  <c r="I184"/>
  <c r="H184"/>
  <c r="G184"/>
  <c r="F184"/>
  <c r="E184"/>
  <c r="D184"/>
  <c r="C184"/>
  <c r="I183"/>
  <c r="H183"/>
  <c r="G183"/>
  <c r="F183"/>
  <c r="E183"/>
  <c r="D183"/>
  <c r="C183"/>
  <c r="I181"/>
  <c r="H181"/>
  <c r="G181"/>
  <c r="F181"/>
  <c r="E181"/>
  <c r="D181"/>
  <c r="C181"/>
  <c r="I180"/>
  <c r="H180"/>
  <c r="G180"/>
  <c r="F180"/>
  <c r="E180"/>
  <c r="D180"/>
  <c r="C180"/>
  <c r="I178"/>
  <c r="H178"/>
  <c r="G178"/>
  <c r="F178"/>
  <c r="E178"/>
  <c r="D178"/>
  <c r="C178"/>
  <c r="I177"/>
  <c r="H177"/>
  <c r="G177"/>
  <c r="F177"/>
  <c r="E177"/>
  <c r="D177"/>
  <c r="C177"/>
  <c r="J108"/>
  <c r="J107"/>
  <c r="J105"/>
  <c r="J104"/>
  <c r="J97" s="1"/>
  <c r="J102"/>
  <c r="J101"/>
  <c r="J95"/>
  <c r="J94"/>
  <c r="J92"/>
  <c r="J91"/>
  <c r="J89"/>
  <c r="J88"/>
  <c r="I98"/>
  <c r="H98"/>
  <c r="G98"/>
  <c r="F98"/>
  <c r="E98"/>
  <c r="D98"/>
  <c r="I97"/>
  <c r="H97"/>
  <c r="G97"/>
  <c r="F97"/>
  <c r="E97"/>
  <c r="D97"/>
  <c r="C98"/>
  <c r="C97"/>
  <c r="I86"/>
  <c r="H86"/>
  <c r="G86"/>
  <c r="F86"/>
  <c r="E86"/>
  <c r="D86"/>
  <c r="I85"/>
  <c r="H85"/>
  <c r="G85"/>
  <c r="F85"/>
  <c r="E85"/>
  <c r="D85"/>
  <c r="C86"/>
  <c r="C85"/>
  <c r="J83"/>
  <c r="J82"/>
  <c r="J80"/>
  <c r="J79"/>
  <c r="J77"/>
  <c r="J76"/>
  <c r="J173"/>
  <c r="J172"/>
  <c r="J170"/>
  <c r="J169"/>
  <c r="I167"/>
  <c r="H167"/>
  <c r="G167"/>
  <c r="F167"/>
  <c r="E167"/>
  <c r="D167"/>
  <c r="I166"/>
  <c r="H166"/>
  <c r="G166"/>
  <c r="F166"/>
  <c r="E166"/>
  <c r="D166"/>
  <c r="C167"/>
  <c r="C166"/>
  <c r="J161"/>
  <c r="J160"/>
  <c r="J158"/>
  <c r="J157"/>
  <c r="J155"/>
  <c r="J154"/>
  <c r="I152"/>
  <c r="H152"/>
  <c r="G152"/>
  <c r="F152"/>
  <c r="E152"/>
  <c r="D152"/>
  <c r="C152"/>
  <c r="I151"/>
  <c r="H151"/>
  <c r="G151"/>
  <c r="F151"/>
  <c r="E151"/>
  <c r="D151"/>
  <c r="C151"/>
  <c r="J149"/>
  <c r="J148"/>
  <c r="J146"/>
  <c r="J145"/>
  <c r="J143"/>
  <c r="J142"/>
  <c r="I140"/>
  <c r="H140"/>
  <c r="G140"/>
  <c r="G137" s="1"/>
  <c r="F140"/>
  <c r="E140"/>
  <c r="D140"/>
  <c r="C140"/>
  <c r="I139"/>
  <c r="I136" s="1"/>
  <c r="H139"/>
  <c r="G139"/>
  <c r="F139"/>
  <c r="F136" s="1"/>
  <c r="E139"/>
  <c r="E136" s="1"/>
  <c r="D139"/>
  <c r="C139"/>
  <c r="I22"/>
  <c r="H22"/>
  <c r="G22"/>
  <c r="F22"/>
  <c r="E22"/>
  <c r="D22"/>
  <c r="C22"/>
  <c r="J32"/>
  <c r="J31"/>
  <c r="J29"/>
  <c r="J28"/>
  <c r="J26"/>
  <c r="J25"/>
  <c r="J13"/>
  <c r="I10"/>
  <c r="H10"/>
  <c r="G10"/>
  <c r="F10"/>
  <c r="E10"/>
  <c r="D10"/>
  <c r="I36"/>
  <c r="H36"/>
  <c r="G36"/>
  <c r="F36"/>
  <c r="E36"/>
  <c r="D36"/>
  <c r="C36"/>
  <c r="I35"/>
  <c r="H35"/>
  <c r="G35"/>
  <c r="F35"/>
  <c r="E35"/>
  <c r="D35"/>
  <c r="C35"/>
  <c r="J45"/>
  <c r="J44"/>
  <c r="J42"/>
  <c r="J41"/>
  <c r="J39"/>
  <c r="J38"/>
  <c r="C10"/>
  <c r="J20"/>
  <c r="J19"/>
  <c r="J17"/>
  <c r="J16"/>
  <c r="J14"/>
  <c r="E190" l="1"/>
  <c r="I190"/>
  <c r="H186"/>
  <c r="I187"/>
  <c r="D186"/>
  <c r="E187"/>
  <c r="E192"/>
  <c r="I192"/>
  <c r="D189"/>
  <c r="H189"/>
  <c r="H193"/>
  <c r="F193"/>
  <c r="D193"/>
  <c r="J152"/>
  <c r="J140"/>
  <c r="J139"/>
  <c r="J74"/>
  <c r="J35"/>
  <c r="J183"/>
  <c r="J86"/>
  <c r="J98"/>
  <c r="D137"/>
  <c r="H137"/>
  <c r="J85"/>
  <c r="C189"/>
  <c r="F70"/>
  <c r="J180"/>
  <c r="C186"/>
  <c r="C192"/>
  <c r="G192"/>
  <c r="J166"/>
  <c r="E70"/>
  <c r="I70"/>
  <c r="F71"/>
  <c r="F137"/>
  <c r="G71"/>
  <c r="G136"/>
  <c r="J167"/>
  <c r="D70"/>
  <c r="H70"/>
  <c r="E71"/>
  <c r="I71"/>
  <c r="F186"/>
  <c r="J177"/>
  <c r="G187"/>
  <c r="J23"/>
  <c r="F189"/>
  <c r="C190"/>
  <c r="G190"/>
  <c r="D136"/>
  <c r="H136"/>
  <c r="E137"/>
  <c r="I137"/>
  <c r="G70"/>
  <c r="D71"/>
  <c r="H71"/>
  <c r="J11"/>
  <c r="J184"/>
  <c r="J36"/>
  <c r="F192"/>
  <c r="C193"/>
  <c r="G193"/>
  <c r="E186"/>
  <c r="I186"/>
  <c r="F187"/>
  <c r="J22"/>
  <c r="E189"/>
  <c r="I189"/>
  <c r="F190"/>
  <c r="C136"/>
  <c r="J181"/>
  <c r="C187"/>
  <c r="D192"/>
  <c r="D195" s="1"/>
  <c r="H192"/>
  <c r="E193"/>
  <c r="I193"/>
  <c r="G186"/>
  <c r="D187"/>
  <c r="H187"/>
  <c r="G189"/>
  <c r="D190"/>
  <c r="H190"/>
  <c r="J178"/>
  <c r="C71"/>
  <c r="C70"/>
  <c r="C137"/>
  <c r="C7"/>
  <c r="J73"/>
  <c r="D8"/>
  <c r="F8"/>
  <c r="H8"/>
  <c r="E7"/>
  <c r="G7"/>
  <c r="I7"/>
  <c r="C8"/>
  <c r="D7"/>
  <c r="F7"/>
  <c r="H7"/>
  <c r="J10"/>
  <c r="E8"/>
  <c r="G8"/>
  <c r="I8"/>
  <c r="J151"/>
  <c r="E196" l="1"/>
  <c r="I196"/>
  <c r="H195"/>
  <c r="J187"/>
  <c r="J137"/>
  <c r="J192"/>
  <c r="J136"/>
  <c r="J71"/>
  <c r="J70"/>
  <c r="J190"/>
  <c r="F195"/>
  <c r="C195"/>
  <c r="H196"/>
  <c r="G196"/>
  <c r="J193"/>
  <c r="F196"/>
  <c r="C196"/>
  <c r="J8"/>
  <c r="G195"/>
  <c r="E195"/>
  <c r="D196"/>
  <c r="I195"/>
  <c r="J7"/>
  <c r="J186"/>
  <c r="J189"/>
  <c r="J195" l="1"/>
  <c r="J196"/>
</calcChain>
</file>

<file path=xl/sharedStrings.xml><?xml version="1.0" encoding="utf-8"?>
<sst xmlns="http://schemas.openxmlformats.org/spreadsheetml/2006/main" count="127" uniqueCount="35">
  <si>
    <t>NonConnected</t>
  </si>
  <si>
    <t>Membership</t>
  </si>
  <si>
    <t>Corporate</t>
  </si>
  <si>
    <t>Labor</t>
  </si>
  <si>
    <t>Trade</t>
  </si>
  <si>
    <t>Cooperative</t>
  </si>
  <si>
    <t>Total</t>
  </si>
  <si>
    <t>Summary of Contributions to All Federal Races</t>
  </si>
  <si>
    <t>Corporation</t>
  </si>
  <si>
    <t>without Stock</t>
  </si>
  <si>
    <t>all</t>
  </si>
  <si>
    <t xml:space="preserve">     Incumbent (2012)</t>
  </si>
  <si>
    <t xml:space="preserve">     Challenger (2012)</t>
  </si>
  <si>
    <t xml:space="preserve">     Open Seat (2012)</t>
  </si>
  <si>
    <t xml:space="preserve">  Democrat (2012)</t>
  </si>
  <si>
    <t>Senate (2012)</t>
  </si>
  <si>
    <t xml:space="preserve">  Other (2012)</t>
  </si>
  <si>
    <t xml:space="preserve">  Republican (2012)</t>
  </si>
  <si>
    <t>House (2012)</t>
  </si>
  <si>
    <t>Presidential (2012)</t>
  </si>
  <si>
    <t xml:space="preserve">   Democrat (2012)</t>
  </si>
  <si>
    <t xml:space="preserve">   Republican (2012)</t>
  </si>
  <si>
    <t xml:space="preserve">   Other (2012)</t>
  </si>
  <si>
    <t>Incumbent (2012)</t>
  </si>
  <si>
    <t>Challenger (2012)</t>
  </si>
  <si>
    <t>Open Seat (2012)</t>
  </si>
  <si>
    <t>Democrat (2012)</t>
  </si>
  <si>
    <t>Republican (2012)</t>
  </si>
  <si>
    <t>Other (2012)</t>
  </si>
  <si>
    <t>Total (2012)</t>
  </si>
  <si>
    <t>PAC Table 2</t>
  </si>
  <si>
    <t xml:space="preserve">PAC Contributions to Candidates </t>
  </si>
  <si>
    <t>all*</t>
  </si>
  <si>
    <t>* Includes total contributions made to all candidates (those running for election in 2012 as well as other years).</t>
  </si>
  <si>
    <t>January 1, 2011 - December 31, 2012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</si>
</sst>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9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5" fontId="1" fillId="0" borderId="0" xfId="1" applyNumberFormat="1"/>
    <xf numFmtId="5" fontId="1" fillId="0" borderId="1" xfId="1" applyNumberFormat="1" applyBorder="1"/>
    <xf numFmtId="0" fontId="2" fillId="0" borderId="2" xfId="1" applyFont="1" applyBorder="1"/>
    <xf numFmtId="0" fontId="1" fillId="0" borderId="2" xfId="1" applyBorder="1"/>
    <xf numFmtId="5" fontId="1" fillId="0" borderId="2" xfId="1" applyNumberFormat="1" applyBorder="1"/>
    <xf numFmtId="5" fontId="1" fillId="0" borderId="3" xfId="1" applyNumberFormat="1" applyBorder="1"/>
    <xf numFmtId="0" fontId="1" fillId="0" borderId="0" xfId="1" applyBorder="1"/>
    <xf numFmtId="10" fontId="1" fillId="0" borderId="0" xfId="1" applyNumberFormat="1"/>
    <xf numFmtId="10" fontId="1" fillId="0" borderId="1" xfId="1" applyNumberFormat="1" applyBorder="1"/>
    <xf numFmtId="0" fontId="2" fillId="0" borderId="4" xfId="1" applyFont="1" applyBorder="1"/>
    <xf numFmtId="0" fontId="1" fillId="0" borderId="4" xfId="1" applyBorder="1"/>
    <xf numFmtId="5" fontId="1" fillId="0" borderId="0" xfId="1" applyNumberFormat="1" applyBorder="1"/>
    <xf numFmtId="5" fontId="2" fillId="0" borderId="0" xfId="1" applyNumberFormat="1" applyFont="1" applyBorder="1" applyAlignment="1">
      <alignment horizontal="center"/>
    </xf>
    <xf numFmtId="0" fontId="5" fillId="0" borderId="0" xfId="0" applyFont="1"/>
    <xf numFmtId="0" fontId="7" fillId="0" borderId="2" xfId="1" applyFont="1" applyBorder="1"/>
    <xf numFmtId="164" fontId="4" fillId="0" borderId="0" xfId="0" applyNumberFormat="1" applyFont="1"/>
    <xf numFmtId="164" fontId="3" fillId="0" borderId="0" xfId="0" applyNumberFormat="1" applyFont="1"/>
    <xf numFmtId="164" fontId="1" fillId="0" borderId="0" xfId="1" applyNumberFormat="1"/>
    <xf numFmtId="164" fontId="1" fillId="0" borderId="1" xfId="1" applyNumberFormat="1" applyBorder="1"/>
    <xf numFmtId="164" fontId="0" fillId="0" borderId="0" xfId="0" applyNumberFormat="1"/>
    <xf numFmtId="164" fontId="5" fillId="0" borderId="0" xfId="0" applyNumberFormat="1" applyFont="1"/>
    <xf numFmtId="164" fontId="6" fillId="0" borderId="0" xfId="1" applyNumberFormat="1" applyFont="1"/>
    <xf numFmtId="0" fontId="7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0" fillId="0" borderId="1" xfId="0" applyNumberForma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0" fillId="0" borderId="2" xfId="0" applyBorder="1"/>
    <xf numFmtId="0" fontId="0" fillId="0" borderId="1" xfId="0" applyBorder="1"/>
    <xf numFmtId="0" fontId="7" fillId="0" borderId="0" xfId="1" applyFont="1" applyBorder="1"/>
    <xf numFmtId="164" fontId="5" fillId="0" borderId="0" xfId="0" applyNumberFormat="1" applyFont="1" applyBorder="1"/>
    <xf numFmtId="164" fontId="4" fillId="0" borderId="0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7" fillId="0" borderId="4" xfId="1" applyFont="1" applyBorder="1"/>
    <xf numFmtId="5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Normal="100" workbookViewId="0">
      <selection activeCell="C3" sqref="C3"/>
    </sheetView>
  </sheetViews>
  <sheetFormatPr defaultRowHeight="15.75"/>
  <cols>
    <col min="1" max="1" width="11.625" customWidth="1"/>
    <col min="2" max="2" width="5.75" customWidth="1"/>
    <col min="3" max="3" width="12.625" bestFit="1" customWidth="1"/>
    <col min="4" max="4" width="11.625" bestFit="1" customWidth="1"/>
    <col min="5" max="5" width="12.875" bestFit="1" customWidth="1"/>
    <col min="6" max="6" width="12.625" customWidth="1"/>
    <col min="7" max="7" width="11" bestFit="1" customWidth="1"/>
    <col min="8" max="8" width="10.875" bestFit="1" customWidth="1"/>
    <col min="9" max="9" width="12.375" customWidth="1"/>
    <col min="10" max="10" width="12.625" bestFit="1" customWidth="1"/>
    <col min="11" max="11" width="10.625" bestFit="1" customWidth="1"/>
  </cols>
  <sheetData>
    <row r="1" spans="1:10">
      <c r="F1" s="45" t="s">
        <v>30</v>
      </c>
    </row>
    <row r="2" spans="1:10">
      <c r="A2" s="2"/>
      <c r="B2" s="2"/>
      <c r="C2" s="3"/>
      <c r="D2" s="3"/>
      <c r="E2" s="4"/>
      <c r="F2" s="5" t="s">
        <v>31</v>
      </c>
      <c r="G2" s="5"/>
      <c r="H2" s="3"/>
      <c r="I2" s="3"/>
      <c r="J2" s="3"/>
    </row>
    <row r="3" spans="1:10">
      <c r="A3" s="2"/>
      <c r="B3" s="2"/>
      <c r="C3" s="3"/>
      <c r="D3" s="3"/>
      <c r="E3" s="4"/>
      <c r="F3" s="5" t="s">
        <v>34</v>
      </c>
      <c r="G3" s="5"/>
      <c r="H3" s="3"/>
      <c r="I3" s="3"/>
      <c r="J3" s="3"/>
    </row>
    <row r="4" spans="1:10">
      <c r="A4" s="2"/>
      <c r="B4" s="2"/>
      <c r="C4" s="5"/>
      <c r="D4" s="5"/>
      <c r="E4" s="5"/>
      <c r="F4" s="5"/>
      <c r="G4" s="5"/>
      <c r="H4" s="5"/>
      <c r="I4" s="6" t="s">
        <v>8</v>
      </c>
      <c r="J4" s="3"/>
    </row>
    <row r="5" spans="1:10">
      <c r="A5" s="2"/>
      <c r="B5" s="2"/>
      <c r="C5" s="7" t="s">
        <v>2</v>
      </c>
      <c r="D5" s="7" t="s">
        <v>3</v>
      </c>
      <c r="E5" s="7" t="s">
        <v>0</v>
      </c>
      <c r="F5" s="7" t="s">
        <v>4</v>
      </c>
      <c r="G5" s="7" t="s">
        <v>1</v>
      </c>
      <c r="H5" s="7" t="s">
        <v>5</v>
      </c>
      <c r="I5" s="8" t="s">
        <v>9</v>
      </c>
      <c r="J5" s="7" t="s">
        <v>6</v>
      </c>
    </row>
    <row r="6" spans="1:10">
      <c r="A6" s="2"/>
      <c r="B6" s="2"/>
      <c r="C6" s="21"/>
      <c r="D6" s="21"/>
      <c r="E6" s="21"/>
      <c r="F6" s="21"/>
      <c r="G6" s="21"/>
      <c r="H6" s="21"/>
      <c r="I6" s="6"/>
      <c r="J6" s="21"/>
    </row>
    <row r="7" spans="1:10">
      <c r="A7" s="31" t="s">
        <v>15</v>
      </c>
      <c r="B7" s="1"/>
      <c r="C7" s="28">
        <f t="shared" ref="C7:J8" si="0">SUM(C10+C22+C35)</f>
        <v>31759112.57</v>
      </c>
      <c r="D7" s="28">
        <f t="shared" si="0"/>
        <v>7352554.7999999998</v>
      </c>
      <c r="E7" s="28">
        <f t="shared" si="0"/>
        <v>20102058.359999999</v>
      </c>
      <c r="F7" s="28">
        <f t="shared" si="0"/>
        <v>12259710.510000002</v>
      </c>
      <c r="G7" s="28">
        <f t="shared" si="0"/>
        <v>6548242.2699999996</v>
      </c>
      <c r="H7" s="28">
        <f t="shared" si="0"/>
        <v>728402</v>
      </c>
      <c r="I7" s="34">
        <f t="shared" si="0"/>
        <v>1318286.8599999999</v>
      </c>
      <c r="J7" s="28">
        <f t="shared" si="0"/>
        <v>80068367.370000005</v>
      </c>
    </row>
    <row r="8" spans="1:10">
      <c r="A8" s="32" t="s">
        <v>32</v>
      </c>
      <c r="B8" s="12"/>
      <c r="C8" s="42">
        <f t="shared" si="0"/>
        <v>45790961.490000002</v>
      </c>
      <c r="D8" s="42">
        <f t="shared" si="0"/>
        <v>8107109.7999999998</v>
      </c>
      <c r="E8" s="42">
        <f t="shared" si="0"/>
        <v>22283044.359999999</v>
      </c>
      <c r="F8" s="42">
        <f t="shared" si="0"/>
        <v>16184960.379999999</v>
      </c>
      <c r="G8" s="42">
        <f t="shared" si="0"/>
        <v>7985092.7699999996</v>
      </c>
      <c r="H8" s="42">
        <f t="shared" si="0"/>
        <v>895402</v>
      </c>
      <c r="I8" s="43">
        <f t="shared" si="0"/>
        <v>1960761.8599999999</v>
      </c>
      <c r="J8" s="42">
        <f t="shared" si="0"/>
        <v>103207332.66000001</v>
      </c>
    </row>
    <row r="9" spans="1:10">
      <c r="A9" s="4"/>
      <c r="B9" s="1"/>
      <c r="C9" s="9"/>
      <c r="D9" s="9"/>
      <c r="E9" s="9"/>
      <c r="F9" s="9"/>
      <c r="G9" s="9"/>
      <c r="H9" s="9"/>
      <c r="I9" s="10"/>
      <c r="J9" s="1"/>
    </row>
    <row r="10" spans="1:10">
      <c r="A10" s="23" t="s">
        <v>14</v>
      </c>
      <c r="B10" s="15"/>
      <c r="C10" s="28">
        <f>SUM(C13+C16+C19)</f>
        <v>14690199.949999999</v>
      </c>
      <c r="D10" s="28">
        <f t="shared" ref="D10:J10" si="1">SUM(D13+D16+D19)</f>
        <v>6682404.7999999998</v>
      </c>
      <c r="E10" s="28">
        <f t="shared" si="1"/>
        <v>11102736.550000001</v>
      </c>
      <c r="F10" s="28">
        <f t="shared" si="1"/>
        <v>5664962.8700000001</v>
      </c>
      <c r="G10" s="28">
        <f t="shared" si="1"/>
        <v>3322906.74</v>
      </c>
      <c r="H10" s="28">
        <f t="shared" si="1"/>
        <v>430252</v>
      </c>
      <c r="I10" s="34">
        <f t="shared" si="1"/>
        <v>632660</v>
      </c>
      <c r="J10" s="28">
        <f t="shared" si="1"/>
        <v>42526122.909999996</v>
      </c>
    </row>
    <row r="11" spans="1:10">
      <c r="A11" s="32" t="s">
        <v>10</v>
      </c>
      <c r="B11" s="1"/>
      <c r="C11" s="29">
        <f>SUM(C14+C17+C20)</f>
        <v>20938651.82</v>
      </c>
      <c r="D11" s="29">
        <f t="shared" ref="D11:J11" si="2">SUM(D14+D17+D20)</f>
        <v>7338859.7999999998</v>
      </c>
      <c r="E11" s="29">
        <f t="shared" si="2"/>
        <v>12348100.710000001</v>
      </c>
      <c r="F11" s="29">
        <f t="shared" si="2"/>
        <v>7445867.5599999996</v>
      </c>
      <c r="G11" s="29">
        <f t="shared" si="2"/>
        <v>4039832.24</v>
      </c>
      <c r="H11" s="29">
        <f t="shared" si="2"/>
        <v>499252</v>
      </c>
      <c r="I11" s="35">
        <f t="shared" si="2"/>
        <v>869785</v>
      </c>
      <c r="J11" s="29">
        <f t="shared" si="2"/>
        <v>53480349.130000003</v>
      </c>
    </row>
    <row r="12" spans="1:10">
      <c r="A12" s="4"/>
      <c r="B12" s="1"/>
      <c r="C12" s="16"/>
      <c r="D12" s="16"/>
      <c r="E12" s="16"/>
      <c r="F12" s="16"/>
      <c r="G12" s="16"/>
      <c r="H12" s="16"/>
      <c r="I12" s="17"/>
      <c r="J12" s="1"/>
    </row>
    <row r="13" spans="1:10">
      <c r="A13" s="31" t="s">
        <v>11</v>
      </c>
      <c r="B13" s="1"/>
      <c r="C13" s="28">
        <v>12056949.949999999</v>
      </c>
      <c r="D13" s="28">
        <v>3760460</v>
      </c>
      <c r="E13" s="28">
        <v>6823148.5</v>
      </c>
      <c r="F13" s="28">
        <v>4496312.87</v>
      </c>
      <c r="G13" s="28">
        <v>2339351.87</v>
      </c>
      <c r="H13" s="28">
        <v>314752</v>
      </c>
      <c r="I13" s="34">
        <v>467050</v>
      </c>
      <c r="J13" s="28">
        <f>SUM(C13:I13)</f>
        <v>30258025.190000001</v>
      </c>
    </row>
    <row r="14" spans="1:10">
      <c r="A14" s="32" t="s">
        <v>10</v>
      </c>
      <c r="B14" s="1"/>
      <c r="C14" s="29">
        <v>17858981.82</v>
      </c>
      <c r="D14" s="29">
        <v>4373415</v>
      </c>
      <c r="E14" s="29">
        <v>8016012.6600000001</v>
      </c>
      <c r="F14" s="29">
        <v>6126467.5599999996</v>
      </c>
      <c r="G14" s="29">
        <v>2985830.85</v>
      </c>
      <c r="H14" s="29">
        <v>371752</v>
      </c>
      <c r="I14" s="35">
        <v>685175</v>
      </c>
      <c r="J14" s="29">
        <f>SUM(C14:I14)</f>
        <v>40417634.890000001</v>
      </c>
    </row>
    <row r="15" spans="1:10">
      <c r="A15" s="4"/>
      <c r="B15" s="1"/>
      <c r="C15" s="26"/>
      <c r="D15" s="26"/>
      <c r="E15" s="26"/>
      <c r="F15" s="26"/>
      <c r="G15" s="26"/>
      <c r="H15" s="26"/>
      <c r="I15" s="27"/>
      <c r="J15" s="26"/>
    </row>
    <row r="16" spans="1:10">
      <c r="A16" s="31" t="s">
        <v>12</v>
      </c>
      <c r="B16" s="1"/>
      <c r="C16" s="28">
        <v>1376900</v>
      </c>
      <c r="D16" s="28">
        <v>1023500</v>
      </c>
      <c r="E16" s="28">
        <v>1579568.08</v>
      </c>
      <c r="F16" s="28">
        <v>561150</v>
      </c>
      <c r="G16" s="28">
        <v>329805.06</v>
      </c>
      <c r="H16" s="28">
        <v>45000</v>
      </c>
      <c r="I16" s="34">
        <v>56500</v>
      </c>
      <c r="J16" s="28">
        <f t="shared" ref="J16:J17" si="3">SUM(C16:I16)</f>
        <v>4972423.1399999997</v>
      </c>
    </row>
    <row r="17" spans="1:10">
      <c r="A17" s="32" t="s">
        <v>10</v>
      </c>
      <c r="B17" s="33"/>
      <c r="C17" s="29">
        <v>1816820</v>
      </c>
      <c r="D17" s="29">
        <v>1077500</v>
      </c>
      <c r="E17" s="29">
        <v>1631568.08</v>
      </c>
      <c r="F17" s="29">
        <v>712400</v>
      </c>
      <c r="G17" s="29">
        <v>401055.06</v>
      </c>
      <c r="H17" s="29">
        <v>57000</v>
      </c>
      <c r="I17" s="35">
        <v>75500</v>
      </c>
      <c r="J17" s="29">
        <f t="shared" si="3"/>
        <v>5771843.1399999997</v>
      </c>
    </row>
    <row r="18" spans="1:10">
      <c r="A18" s="4"/>
      <c r="B18" s="1"/>
      <c r="C18" s="26"/>
      <c r="D18" s="26"/>
      <c r="E18" s="26"/>
      <c r="F18" s="26"/>
      <c r="G18" s="26"/>
      <c r="H18" s="26"/>
      <c r="I18" s="27"/>
      <c r="J18" s="26"/>
    </row>
    <row r="19" spans="1:10">
      <c r="A19" s="31" t="s">
        <v>13</v>
      </c>
      <c r="B19" s="1"/>
      <c r="C19" s="28">
        <v>1256350</v>
      </c>
      <c r="D19" s="28">
        <v>1898444.8</v>
      </c>
      <c r="E19" s="28">
        <v>2700019.97</v>
      </c>
      <c r="F19" s="28">
        <v>607500</v>
      </c>
      <c r="G19" s="28">
        <v>653749.81000000006</v>
      </c>
      <c r="H19" s="28">
        <v>70500</v>
      </c>
      <c r="I19" s="34">
        <v>109110</v>
      </c>
      <c r="J19" s="28">
        <f t="shared" ref="J19:J20" si="4">SUM(C19:I19)</f>
        <v>7295674.5800000001</v>
      </c>
    </row>
    <row r="20" spans="1:10">
      <c r="A20" s="32" t="s">
        <v>10</v>
      </c>
      <c r="B20" s="33"/>
      <c r="C20" s="29">
        <v>1262850</v>
      </c>
      <c r="D20" s="29">
        <v>1887944.8</v>
      </c>
      <c r="E20" s="29">
        <v>2700519.97</v>
      </c>
      <c r="F20" s="29">
        <v>607000</v>
      </c>
      <c r="G20" s="29">
        <v>652946.32999999996</v>
      </c>
      <c r="H20" s="29">
        <v>70500</v>
      </c>
      <c r="I20" s="35">
        <v>109110</v>
      </c>
      <c r="J20" s="29">
        <f t="shared" si="4"/>
        <v>7290871.0999999996</v>
      </c>
    </row>
    <row r="21" spans="1:10">
      <c r="A21" s="4"/>
      <c r="B21" s="1"/>
      <c r="C21" s="9"/>
      <c r="D21" s="9"/>
      <c r="E21" s="9"/>
      <c r="F21" s="9"/>
      <c r="G21" s="9"/>
      <c r="H21" s="9"/>
      <c r="I21" s="10"/>
      <c r="J21" s="1"/>
    </row>
    <row r="22" spans="1:10">
      <c r="A22" s="23" t="s">
        <v>17</v>
      </c>
      <c r="B22" s="15"/>
      <c r="C22" s="28">
        <f>SUM(C25+C28+C31)</f>
        <v>16900046.690000001</v>
      </c>
      <c r="D22" s="28">
        <f t="shared" ref="D22:J22" si="5">SUM(D25+D28+D31)</f>
        <v>384750</v>
      </c>
      <c r="E22" s="28">
        <f t="shared" si="5"/>
        <v>8862821.8099999987</v>
      </c>
      <c r="F22" s="28">
        <f t="shared" si="5"/>
        <v>6473747.6400000006</v>
      </c>
      <c r="G22" s="28">
        <f t="shared" si="5"/>
        <v>3132635.53</v>
      </c>
      <c r="H22" s="28">
        <f t="shared" si="5"/>
        <v>280150</v>
      </c>
      <c r="I22" s="34">
        <f t="shared" si="5"/>
        <v>678626.86</v>
      </c>
      <c r="J22" s="28">
        <f t="shared" si="5"/>
        <v>36712778.530000001</v>
      </c>
    </row>
    <row r="23" spans="1:10">
      <c r="A23" s="32" t="s">
        <v>10</v>
      </c>
      <c r="B23" s="1"/>
      <c r="C23" s="29">
        <f>SUM(C26+C29+C32)</f>
        <v>24682443.740000002</v>
      </c>
      <c r="D23" s="29">
        <f t="shared" ref="D23:J23" si="6">SUM(D26+D29+D32)</f>
        <v>472850</v>
      </c>
      <c r="E23" s="29">
        <f t="shared" si="6"/>
        <v>9784943.6500000004</v>
      </c>
      <c r="F23" s="29">
        <f t="shared" si="6"/>
        <v>8603592.8200000003</v>
      </c>
      <c r="G23" s="29">
        <f t="shared" si="6"/>
        <v>3850560.53</v>
      </c>
      <c r="H23" s="29">
        <f t="shared" si="6"/>
        <v>378150</v>
      </c>
      <c r="I23" s="35">
        <f t="shared" si="6"/>
        <v>1083976.8599999999</v>
      </c>
      <c r="J23" s="29">
        <f t="shared" si="6"/>
        <v>48856517.600000001</v>
      </c>
    </row>
    <row r="24" spans="1:10">
      <c r="A24" s="4"/>
      <c r="B24" s="1"/>
      <c r="C24" s="16"/>
      <c r="D24" s="16"/>
      <c r="E24" s="16"/>
      <c r="F24" s="16"/>
      <c r="G24" s="16"/>
      <c r="H24" s="16"/>
      <c r="I24" s="17"/>
      <c r="J24" s="1"/>
    </row>
    <row r="25" spans="1:10">
      <c r="A25" s="31" t="s">
        <v>11</v>
      </c>
      <c r="B25" s="1"/>
      <c r="C25" s="28">
        <v>9255392.7300000004</v>
      </c>
      <c r="D25" s="28">
        <v>163500</v>
      </c>
      <c r="E25" s="28">
        <v>3274984.01</v>
      </c>
      <c r="F25" s="28">
        <v>3305536.4</v>
      </c>
      <c r="G25" s="28">
        <v>1474692.88</v>
      </c>
      <c r="H25" s="28">
        <v>128000</v>
      </c>
      <c r="I25" s="34">
        <v>254350</v>
      </c>
      <c r="J25" s="28">
        <f>SUM(C25:I25)</f>
        <v>17856456.02</v>
      </c>
    </row>
    <row r="26" spans="1:10">
      <c r="A26" s="32" t="s">
        <v>10</v>
      </c>
      <c r="B26" s="33"/>
      <c r="C26" s="29">
        <v>17005539.780000001</v>
      </c>
      <c r="D26" s="29">
        <v>246600</v>
      </c>
      <c r="E26" s="29">
        <v>4157531.91</v>
      </c>
      <c r="F26" s="29">
        <v>5431368.3700000001</v>
      </c>
      <c r="G26" s="29">
        <v>2191442.88</v>
      </c>
      <c r="H26" s="29">
        <v>224000</v>
      </c>
      <c r="I26" s="35">
        <v>656600</v>
      </c>
      <c r="J26" s="29">
        <f>SUM(C26:I26)</f>
        <v>29913082.940000001</v>
      </c>
    </row>
    <row r="27" spans="1:10">
      <c r="A27" s="4"/>
      <c r="B27" s="1"/>
      <c r="C27" s="26"/>
      <c r="D27" s="26"/>
      <c r="E27" s="26"/>
      <c r="F27" s="26"/>
      <c r="G27" s="26"/>
      <c r="H27" s="26"/>
      <c r="I27" s="27"/>
      <c r="J27" s="26"/>
    </row>
    <row r="28" spans="1:10">
      <c r="A28" s="31" t="s">
        <v>12</v>
      </c>
      <c r="B28" s="1"/>
      <c r="C28" s="28">
        <v>2562273.92</v>
      </c>
      <c r="D28" s="28">
        <v>82250</v>
      </c>
      <c r="E28" s="28">
        <v>2569463.6800000002</v>
      </c>
      <c r="F28" s="28">
        <v>1008832.5</v>
      </c>
      <c r="G28" s="28">
        <v>576292.65</v>
      </c>
      <c r="H28" s="28">
        <v>41000</v>
      </c>
      <c r="I28" s="34">
        <v>163350</v>
      </c>
      <c r="J28" s="28">
        <f t="shared" ref="J28:J29" si="7">SUM(C28:I28)</f>
        <v>7003462.75</v>
      </c>
    </row>
    <row r="29" spans="1:10">
      <c r="A29" s="32" t="s">
        <v>10</v>
      </c>
      <c r="B29" s="33"/>
      <c r="C29" s="29">
        <v>2584523.92</v>
      </c>
      <c r="D29" s="29">
        <v>87250</v>
      </c>
      <c r="E29" s="29">
        <v>2587542.62</v>
      </c>
      <c r="F29" s="29">
        <v>1010845.71</v>
      </c>
      <c r="G29" s="29">
        <v>571792.65</v>
      </c>
      <c r="H29" s="29">
        <v>41000</v>
      </c>
      <c r="I29" s="35">
        <v>166350</v>
      </c>
      <c r="J29" s="29">
        <f t="shared" si="7"/>
        <v>7049304.9000000004</v>
      </c>
    </row>
    <row r="30" spans="1:10">
      <c r="A30" s="4"/>
      <c r="B30" s="1"/>
      <c r="C30" s="26"/>
      <c r="D30" s="26"/>
      <c r="E30" s="26"/>
      <c r="F30" s="26"/>
      <c r="G30" s="26"/>
      <c r="H30" s="26"/>
      <c r="I30" s="27"/>
      <c r="J30" s="26"/>
    </row>
    <row r="31" spans="1:10">
      <c r="A31" s="31" t="s">
        <v>13</v>
      </c>
      <c r="B31" s="1"/>
      <c r="C31" s="28">
        <v>5082380.04</v>
      </c>
      <c r="D31" s="28">
        <v>139000</v>
      </c>
      <c r="E31" s="28">
        <v>3018374.12</v>
      </c>
      <c r="F31" s="28">
        <v>2159378.7400000002</v>
      </c>
      <c r="G31" s="28">
        <v>1081650</v>
      </c>
      <c r="H31" s="28">
        <v>111150</v>
      </c>
      <c r="I31" s="34">
        <v>260926.86</v>
      </c>
      <c r="J31" s="28">
        <f t="shared" ref="J31:J32" si="8">SUM(C31:I31)</f>
        <v>11852859.76</v>
      </c>
    </row>
    <row r="32" spans="1:10">
      <c r="A32" s="32" t="s">
        <v>10</v>
      </c>
      <c r="B32" s="33"/>
      <c r="C32" s="29">
        <v>5092380.04</v>
      </c>
      <c r="D32" s="29">
        <v>139000</v>
      </c>
      <c r="E32" s="29">
        <v>3039869.12</v>
      </c>
      <c r="F32" s="29">
        <v>2161378.7400000002</v>
      </c>
      <c r="G32" s="29">
        <v>1087325</v>
      </c>
      <c r="H32" s="29">
        <v>113150</v>
      </c>
      <c r="I32" s="35">
        <v>261026.86</v>
      </c>
      <c r="J32" s="29">
        <f t="shared" si="8"/>
        <v>11894129.76</v>
      </c>
    </row>
    <row r="33" spans="1:10">
      <c r="A33" s="33" t="s">
        <v>33</v>
      </c>
      <c r="B33" s="1"/>
      <c r="C33" s="5"/>
      <c r="D33" s="5"/>
      <c r="E33" s="5"/>
      <c r="F33" s="5"/>
      <c r="G33" s="5"/>
      <c r="H33" s="5"/>
      <c r="I33" s="6"/>
      <c r="J33" s="5"/>
    </row>
    <row r="34" spans="1:10">
      <c r="A34" s="33"/>
      <c r="B34" s="1"/>
      <c r="C34" s="5"/>
      <c r="D34" s="5"/>
      <c r="E34" s="5"/>
      <c r="F34" s="5"/>
      <c r="G34" s="5"/>
      <c r="H34" s="5"/>
      <c r="I34" s="6"/>
      <c r="J34" s="5"/>
    </row>
    <row r="35" spans="1:10">
      <c r="A35" s="23" t="s">
        <v>16</v>
      </c>
      <c r="B35" s="15"/>
      <c r="C35" s="28">
        <f>SUM(C38+C41+C44)</f>
        <v>168865.93</v>
      </c>
      <c r="D35" s="28">
        <f t="shared" ref="D35:J35" si="9">SUM(D38+D41+D44)</f>
        <v>285400</v>
      </c>
      <c r="E35" s="28">
        <f t="shared" si="9"/>
        <v>136500</v>
      </c>
      <c r="F35" s="28">
        <f t="shared" si="9"/>
        <v>121000</v>
      </c>
      <c r="G35" s="28">
        <f t="shared" si="9"/>
        <v>92700</v>
      </c>
      <c r="H35" s="28">
        <f t="shared" si="9"/>
        <v>18000</v>
      </c>
      <c r="I35" s="34">
        <f t="shared" si="9"/>
        <v>7000</v>
      </c>
      <c r="J35" s="28">
        <f t="shared" si="9"/>
        <v>829465.92999999993</v>
      </c>
    </row>
    <row r="36" spans="1:10">
      <c r="A36" s="32" t="s">
        <v>32</v>
      </c>
      <c r="B36" s="1"/>
      <c r="C36" s="29">
        <f>SUM(C39+C42+C45)</f>
        <v>169865.93</v>
      </c>
      <c r="D36" s="29">
        <f t="shared" ref="D36:J36" si="10">SUM(D39+D42+D45)</f>
        <v>295400</v>
      </c>
      <c r="E36" s="29">
        <f t="shared" si="10"/>
        <v>150000</v>
      </c>
      <c r="F36" s="29">
        <f t="shared" si="10"/>
        <v>135500</v>
      </c>
      <c r="G36" s="29">
        <f t="shared" si="10"/>
        <v>94700</v>
      </c>
      <c r="H36" s="29">
        <f t="shared" si="10"/>
        <v>18000</v>
      </c>
      <c r="I36" s="35">
        <f t="shared" si="10"/>
        <v>7000</v>
      </c>
      <c r="J36" s="29">
        <f t="shared" si="10"/>
        <v>870465.92999999993</v>
      </c>
    </row>
    <row r="37" spans="1:10">
      <c r="A37" s="4"/>
      <c r="B37" s="1"/>
      <c r="C37" s="9"/>
      <c r="D37" s="9"/>
      <c r="E37" s="9"/>
      <c r="F37" s="9"/>
      <c r="G37" s="9"/>
      <c r="H37" s="9"/>
      <c r="I37" s="10"/>
      <c r="J37" s="1"/>
    </row>
    <row r="38" spans="1:10">
      <c r="A38" s="31" t="s">
        <v>11</v>
      </c>
      <c r="B38" s="26"/>
      <c r="C38" s="28">
        <v>6750</v>
      </c>
      <c r="D38" s="28">
        <v>182400</v>
      </c>
      <c r="E38" s="28">
        <v>81000</v>
      </c>
      <c r="F38" s="28">
        <v>40000</v>
      </c>
      <c r="G38" s="28">
        <v>50700</v>
      </c>
      <c r="H38" s="28">
        <v>18000</v>
      </c>
      <c r="I38" s="34">
        <v>5000</v>
      </c>
      <c r="J38" s="28">
        <f>SUM(C38:I38)</f>
        <v>383850</v>
      </c>
    </row>
    <row r="39" spans="1:10">
      <c r="A39" s="32" t="s">
        <v>10</v>
      </c>
      <c r="B39" s="30"/>
      <c r="C39" s="29">
        <v>6750</v>
      </c>
      <c r="D39" s="29">
        <v>182400</v>
      </c>
      <c r="E39" s="29">
        <v>81000</v>
      </c>
      <c r="F39" s="29">
        <v>40000</v>
      </c>
      <c r="G39" s="29">
        <v>50700</v>
      </c>
      <c r="H39" s="29">
        <v>18000</v>
      </c>
      <c r="I39" s="35">
        <v>5000</v>
      </c>
      <c r="J39" s="29">
        <f>SUM(C39:I39)</f>
        <v>383850</v>
      </c>
    </row>
    <row r="40" spans="1:10">
      <c r="A40" s="4"/>
      <c r="B40" s="26"/>
      <c r="C40" s="26"/>
      <c r="D40" s="26"/>
      <c r="E40" s="26"/>
      <c r="F40" s="26"/>
      <c r="G40" s="26"/>
      <c r="H40" s="26"/>
      <c r="I40" s="27"/>
      <c r="J40" s="26"/>
    </row>
    <row r="41" spans="1:10">
      <c r="A41" s="31" t="s">
        <v>12</v>
      </c>
      <c r="B41" s="26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34">
        <v>0</v>
      </c>
      <c r="J41" s="28">
        <f t="shared" ref="J41:J42" si="11">SUM(C41:I41)</f>
        <v>0</v>
      </c>
    </row>
    <row r="42" spans="1:10">
      <c r="A42" s="32" t="s">
        <v>10</v>
      </c>
      <c r="B42" s="30"/>
      <c r="C42" s="29">
        <v>0</v>
      </c>
      <c r="D42" s="29">
        <v>2500</v>
      </c>
      <c r="E42" s="29">
        <v>0</v>
      </c>
      <c r="F42" s="29">
        <v>0</v>
      </c>
      <c r="G42" s="29">
        <v>0</v>
      </c>
      <c r="H42" s="29">
        <v>0</v>
      </c>
      <c r="I42" s="35">
        <v>0</v>
      </c>
      <c r="J42" s="29">
        <f t="shared" si="11"/>
        <v>2500</v>
      </c>
    </row>
    <row r="43" spans="1:10">
      <c r="A43" s="4"/>
      <c r="B43" s="26"/>
      <c r="C43" s="26"/>
      <c r="D43" s="26"/>
      <c r="E43" s="26"/>
      <c r="F43" s="26"/>
      <c r="G43" s="26"/>
      <c r="H43" s="26"/>
      <c r="I43" s="27"/>
      <c r="J43" s="26"/>
    </row>
    <row r="44" spans="1:10">
      <c r="A44" s="31" t="s">
        <v>13</v>
      </c>
      <c r="B44" s="26"/>
      <c r="C44" s="28">
        <v>162115.93</v>
      </c>
      <c r="D44" s="28">
        <v>103000</v>
      </c>
      <c r="E44" s="28">
        <v>55500</v>
      </c>
      <c r="F44" s="28">
        <v>81000</v>
      </c>
      <c r="G44" s="28">
        <v>42000</v>
      </c>
      <c r="H44" s="28">
        <v>0</v>
      </c>
      <c r="I44" s="34">
        <v>2000</v>
      </c>
      <c r="J44" s="28">
        <f t="shared" ref="J44:J45" si="12">SUM(C44:I44)</f>
        <v>445615.93</v>
      </c>
    </row>
    <row r="45" spans="1:10">
      <c r="A45" s="32" t="s">
        <v>10</v>
      </c>
      <c r="B45" s="30"/>
      <c r="C45" s="29">
        <v>163115.93</v>
      </c>
      <c r="D45" s="29">
        <v>110500</v>
      </c>
      <c r="E45" s="29">
        <v>69000</v>
      </c>
      <c r="F45" s="29">
        <v>95500</v>
      </c>
      <c r="G45" s="29">
        <v>44000</v>
      </c>
      <c r="H45" s="29">
        <v>0</v>
      </c>
      <c r="I45" s="35">
        <v>2000</v>
      </c>
      <c r="J45" s="29">
        <f t="shared" si="12"/>
        <v>484115.93</v>
      </c>
    </row>
    <row r="46" spans="1:10">
      <c r="A46" s="4"/>
      <c r="B46" s="1"/>
      <c r="C46" s="9"/>
      <c r="D46" s="9"/>
      <c r="E46" s="9"/>
      <c r="F46" s="9"/>
      <c r="G46" s="9"/>
      <c r="H46" s="9"/>
      <c r="I46" s="10"/>
      <c r="J46" s="1"/>
    </row>
    <row r="47" spans="1:10">
      <c r="A47" s="33" t="s">
        <v>33</v>
      </c>
      <c r="B47" s="1"/>
      <c r="C47" s="9"/>
      <c r="D47" s="9"/>
      <c r="E47" s="9"/>
      <c r="F47" s="9"/>
      <c r="G47" s="9"/>
      <c r="H47" s="9"/>
      <c r="I47" s="10"/>
      <c r="J47" s="1"/>
    </row>
    <row r="48" spans="1:10">
      <c r="A48" s="4"/>
      <c r="B48" s="1"/>
      <c r="C48" s="9"/>
      <c r="D48" s="9"/>
      <c r="E48" s="9"/>
      <c r="F48" s="9"/>
      <c r="G48" s="9"/>
      <c r="H48" s="9"/>
      <c r="I48" s="10"/>
      <c r="J48" s="1"/>
    </row>
    <row r="49" spans="1:10">
      <c r="A49" s="4"/>
      <c r="B49" s="1"/>
      <c r="C49" s="9"/>
      <c r="D49" s="9"/>
      <c r="E49" s="9"/>
      <c r="F49" s="9"/>
      <c r="G49" s="9"/>
      <c r="H49" s="9"/>
      <c r="I49" s="10"/>
      <c r="J49" s="1"/>
    </row>
    <row r="50" spans="1:10">
      <c r="A50" s="4"/>
      <c r="B50" s="1"/>
      <c r="C50" s="9"/>
      <c r="D50" s="9"/>
      <c r="E50" s="9"/>
      <c r="F50" s="9"/>
      <c r="G50" s="9"/>
      <c r="H50" s="9"/>
      <c r="I50" s="10"/>
      <c r="J50" s="1"/>
    </row>
    <row r="51" spans="1:10">
      <c r="A51" s="4"/>
      <c r="B51" s="1"/>
      <c r="C51" s="9"/>
      <c r="D51" s="9"/>
      <c r="E51" s="9"/>
      <c r="F51" s="9"/>
      <c r="G51" s="9"/>
      <c r="H51" s="9"/>
      <c r="I51" s="10"/>
      <c r="J51" s="1"/>
    </row>
    <row r="52" spans="1:10">
      <c r="A52" s="4"/>
      <c r="B52" s="1"/>
      <c r="C52" s="9"/>
      <c r="D52" s="9"/>
      <c r="E52" s="9"/>
      <c r="F52" s="9"/>
      <c r="G52" s="9"/>
      <c r="H52" s="9"/>
      <c r="I52" s="10"/>
      <c r="J52" s="1"/>
    </row>
    <row r="53" spans="1:10">
      <c r="A53" s="4"/>
      <c r="B53" s="1"/>
      <c r="C53" s="9"/>
      <c r="D53" s="9"/>
      <c r="E53" s="9"/>
      <c r="F53" s="9"/>
      <c r="G53" s="9"/>
      <c r="H53" s="9"/>
      <c r="I53" s="10"/>
      <c r="J53" s="1"/>
    </row>
    <row r="54" spans="1:10">
      <c r="A54" s="4"/>
      <c r="B54" s="1"/>
      <c r="C54" s="9"/>
      <c r="D54" s="9"/>
      <c r="E54" s="9"/>
      <c r="F54" s="9"/>
      <c r="G54" s="9"/>
      <c r="H54" s="9"/>
      <c r="I54" s="10"/>
      <c r="J54" s="1"/>
    </row>
    <row r="55" spans="1:10">
      <c r="A55" s="4"/>
      <c r="B55" s="1"/>
      <c r="C55" s="9"/>
      <c r="D55" s="9"/>
      <c r="E55" s="9"/>
      <c r="F55" s="9"/>
      <c r="G55" s="9"/>
      <c r="H55" s="9"/>
      <c r="I55" s="10"/>
      <c r="J55" s="1"/>
    </row>
    <row r="56" spans="1:10">
      <c r="A56" s="4"/>
      <c r="B56" s="1"/>
      <c r="C56" s="9"/>
      <c r="D56" s="9"/>
      <c r="E56" s="9"/>
      <c r="F56" s="9"/>
      <c r="G56" s="9"/>
      <c r="H56" s="9"/>
      <c r="I56" s="10"/>
      <c r="J56" s="1"/>
    </row>
    <row r="57" spans="1:10">
      <c r="A57" s="4"/>
      <c r="B57" s="1"/>
      <c r="C57" s="9"/>
      <c r="D57" s="9"/>
      <c r="E57" s="9"/>
      <c r="F57" s="9"/>
      <c r="G57" s="9"/>
      <c r="H57" s="9"/>
      <c r="I57" s="10"/>
      <c r="J57" s="1"/>
    </row>
    <row r="58" spans="1:10">
      <c r="A58" s="4"/>
      <c r="B58" s="1"/>
      <c r="C58" s="9"/>
      <c r="D58" s="9"/>
      <c r="E58" s="9"/>
      <c r="F58" s="9"/>
      <c r="G58" s="9"/>
      <c r="H58" s="9"/>
      <c r="I58" s="10"/>
      <c r="J58" s="1"/>
    </row>
    <row r="59" spans="1:10">
      <c r="A59" s="4"/>
      <c r="B59" s="1"/>
      <c r="C59" s="9"/>
      <c r="D59" s="9"/>
      <c r="E59" s="9"/>
      <c r="F59" s="9"/>
      <c r="G59" s="9"/>
      <c r="H59" s="9"/>
      <c r="I59" s="10"/>
      <c r="J59" s="1"/>
    </row>
    <row r="60" spans="1:10">
      <c r="A60" s="4"/>
      <c r="B60" s="1"/>
      <c r="C60" s="9"/>
      <c r="D60" s="9"/>
      <c r="E60" s="9"/>
      <c r="F60" s="9"/>
      <c r="G60" s="9"/>
      <c r="H60" s="9"/>
      <c r="I60" s="10"/>
      <c r="J60" s="1"/>
    </row>
    <row r="61" spans="1:10">
      <c r="A61" s="4"/>
      <c r="B61" s="1"/>
      <c r="C61" s="9"/>
      <c r="D61" s="9"/>
      <c r="E61" s="9"/>
      <c r="F61" s="9"/>
      <c r="G61" s="9"/>
      <c r="H61" s="9"/>
      <c r="I61" s="10"/>
      <c r="J61" s="1"/>
    </row>
    <row r="62" spans="1:10">
      <c r="A62" s="4"/>
      <c r="B62" s="1"/>
      <c r="C62" s="9"/>
      <c r="D62" s="9"/>
      <c r="E62" s="9"/>
      <c r="F62" s="9"/>
      <c r="G62" s="9"/>
      <c r="H62" s="9"/>
      <c r="I62" s="10"/>
      <c r="J62" s="1"/>
    </row>
    <row r="63" spans="1:10">
      <c r="A63" s="4"/>
      <c r="B63" s="1"/>
      <c r="C63" s="9"/>
      <c r="D63" s="9"/>
      <c r="E63" s="9"/>
      <c r="F63" s="9"/>
      <c r="G63" s="9"/>
      <c r="H63" s="9"/>
      <c r="I63" s="10"/>
      <c r="J63" s="1"/>
    </row>
    <row r="64" spans="1:10">
      <c r="A64" s="4"/>
      <c r="B64" s="1"/>
      <c r="C64" s="9"/>
      <c r="D64" s="9"/>
      <c r="E64" s="9"/>
      <c r="F64" s="9"/>
      <c r="G64" s="9"/>
      <c r="H64" s="9"/>
      <c r="I64" s="10"/>
      <c r="J64" s="1"/>
    </row>
    <row r="65" spans="1:10">
      <c r="A65" s="4"/>
      <c r="B65" s="1"/>
      <c r="C65" s="9"/>
      <c r="D65" s="9"/>
      <c r="E65" s="9"/>
      <c r="F65" s="9"/>
      <c r="G65" s="9"/>
      <c r="H65" s="9"/>
      <c r="I65" s="10"/>
      <c r="J65" s="1"/>
    </row>
    <row r="66" spans="1:10">
      <c r="A66" s="4"/>
      <c r="B66" s="1"/>
      <c r="C66" s="9"/>
      <c r="D66" s="9"/>
      <c r="E66" s="9"/>
      <c r="F66" s="9"/>
      <c r="G66" s="9"/>
      <c r="H66" s="9"/>
      <c r="I66" s="10"/>
      <c r="J66" s="1"/>
    </row>
    <row r="67" spans="1:10">
      <c r="A67" s="4"/>
      <c r="B67" s="1"/>
      <c r="C67" s="5"/>
      <c r="D67" s="5"/>
      <c r="E67" s="5"/>
      <c r="F67" s="5"/>
      <c r="G67" s="5"/>
      <c r="H67" s="5"/>
      <c r="I67" s="6" t="s">
        <v>8</v>
      </c>
      <c r="J67" s="3"/>
    </row>
    <row r="68" spans="1:10">
      <c r="A68" s="4"/>
      <c r="B68" s="1"/>
      <c r="C68" s="7" t="s">
        <v>2</v>
      </c>
      <c r="D68" s="7" t="s">
        <v>3</v>
      </c>
      <c r="E68" s="7" t="s">
        <v>0</v>
      </c>
      <c r="F68" s="7" t="s">
        <v>4</v>
      </c>
      <c r="G68" s="7" t="s">
        <v>1</v>
      </c>
      <c r="H68" s="7" t="s">
        <v>5</v>
      </c>
      <c r="I68" s="8" t="s">
        <v>9</v>
      </c>
      <c r="J68" s="7" t="s">
        <v>6</v>
      </c>
    </row>
    <row r="69" spans="1:10">
      <c r="A69" s="4"/>
      <c r="B69" s="1"/>
      <c r="C69" s="21"/>
      <c r="D69" s="21"/>
      <c r="E69" s="21"/>
      <c r="F69" s="21"/>
      <c r="G69" s="21"/>
      <c r="H69" s="21"/>
      <c r="I69" s="6"/>
      <c r="J69" s="21"/>
    </row>
    <row r="70" spans="1:10">
      <c r="A70" s="31" t="s">
        <v>18</v>
      </c>
      <c r="B70" s="1"/>
      <c r="C70" s="28">
        <f>SUM(C73+C85+C97)</f>
        <v>134453538.01000002</v>
      </c>
      <c r="D70" s="28">
        <f t="shared" ref="D70:J70" si="13">SUM(D73+D85+D97)</f>
        <v>49365018.890000001</v>
      </c>
      <c r="E70" s="28">
        <f t="shared" si="13"/>
        <v>50481172.549999997</v>
      </c>
      <c r="F70" s="28">
        <f t="shared" si="13"/>
        <v>62781389.920000002</v>
      </c>
      <c r="G70" s="28">
        <f t="shared" si="13"/>
        <v>34128217.719999999</v>
      </c>
      <c r="H70" s="28">
        <f t="shared" si="13"/>
        <v>4443300</v>
      </c>
      <c r="I70" s="34">
        <f t="shared" si="13"/>
        <v>5533793.1399999997</v>
      </c>
      <c r="J70" s="28">
        <f t="shared" si="13"/>
        <v>341186430.22999996</v>
      </c>
    </row>
    <row r="71" spans="1:10">
      <c r="A71" s="32" t="s">
        <v>32</v>
      </c>
      <c r="B71" s="37"/>
      <c r="C71" s="42">
        <f>SUM(C74+C86+C98)</f>
        <v>134490123.73000002</v>
      </c>
      <c r="D71" s="42">
        <f t="shared" ref="D71:J71" si="14">SUM(D74+D86+D98)</f>
        <v>49360268.890000001</v>
      </c>
      <c r="E71" s="42">
        <f t="shared" si="14"/>
        <v>50585550.420000002</v>
      </c>
      <c r="F71" s="42">
        <f t="shared" si="14"/>
        <v>62759639.920000002</v>
      </c>
      <c r="G71" s="42">
        <f t="shared" si="14"/>
        <v>34128967.719999999</v>
      </c>
      <c r="H71" s="42">
        <f t="shared" si="14"/>
        <v>4449150</v>
      </c>
      <c r="I71" s="43">
        <f t="shared" si="14"/>
        <v>5536793.1399999997</v>
      </c>
      <c r="J71" s="42">
        <f t="shared" si="14"/>
        <v>341310493.81999999</v>
      </c>
    </row>
    <row r="72" spans="1:10">
      <c r="A72" s="4"/>
      <c r="B72" s="1"/>
      <c r="C72" s="9"/>
      <c r="D72" s="9"/>
      <c r="E72" s="9"/>
      <c r="F72" s="9"/>
      <c r="G72" s="9"/>
      <c r="H72" s="9"/>
      <c r="I72" s="10"/>
      <c r="J72" s="1"/>
    </row>
    <row r="73" spans="1:10">
      <c r="A73" s="23" t="s">
        <v>14</v>
      </c>
      <c r="B73" s="15"/>
      <c r="C73" s="28">
        <f>SUM(C76+C79+C82)</f>
        <v>45137531.340000004</v>
      </c>
      <c r="D73" s="28">
        <f t="shared" ref="D73:I73" si="15">SUM(D76+D79+D82)</f>
        <v>44071538.890000001</v>
      </c>
      <c r="E73" s="28">
        <f t="shared" si="15"/>
        <v>20963874.789999999</v>
      </c>
      <c r="F73" s="28">
        <f t="shared" si="15"/>
        <v>19689323.040000003</v>
      </c>
      <c r="G73" s="28">
        <f t="shared" si="15"/>
        <v>14507791.050000001</v>
      </c>
      <c r="H73" s="28">
        <f t="shared" si="15"/>
        <v>1716000</v>
      </c>
      <c r="I73" s="34">
        <f t="shared" si="15"/>
        <v>2050700.8</v>
      </c>
      <c r="J73" s="28">
        <f t="shared" ref="J73" si="16">SUM(J76+J79+J82)</f>
        <v>148136759.91</v>
      </c>
    </row>
    <row r="74" spans="1:10">
      <c r="A74" s="32" t="s">
        <v>10</v>
      </c>
      <c r="B74" s="1"/>
      <c r="C74" s="29">
        <f t="shared" ref="C74:I74" si="17">SUM(C77+C80+C83)</f>
        <v>45134781.340000004</v>
      </c>
      <c r="D74" s="29">
        <f t="shared" si="17"/>
        <v>44058538.890000001</v>
      </c>
      <c r="E74" s="29">
        <f t="shared" si="17"/>
        <v>21009597.890000001</v>
      </c>
      <c r="F74" s="29">
        <f t="shared" si="17"/>
        <v>19665573.040000003</v>
      </c>
      <c r="G74" s="29">
        <f t="shared" si="17"/>
        <v>14507541.050000001</v>
      </c>
      <c r="H74" s="29">
        <f t="shared" si="17"/>
        <v>1716000</v>
      </c>
      <c r="I74" s="35">
        <f t="shared" si="17"/>
        <v>2049700.8</v>
      </c>
      <c r="J74" s="29">
        <f t="shared" ref="J74" si="18">SUM(J77+J80+J83)</f>
        <v>148141733.01000002</v>
      </c>
    </row>
    <row r="75" spans="1:10">
      <c r="A75" s="4"/>
      <c r="B75" s="1"/>
      <c r="C75" s="16"/>
      <c r="D75" s="16"/>
      <c r="E75" s="16"/>
      <c r="F75" s="16"/>
      <c r="G75" s="16"/>
      <c r="H75" s="16"/>
      <c r="I75" s="17"/>
      <c r="J75" s="1"/>
    </row>
    <row r="76" spans="1:10">
      <c r="A76" s="31" t="s">
        <v>11</v>
      </c>
      <c r="B76" s="1"/>
      <c r="C76" s="28">
        <v>41949194.490000002</v>
      </c>
      <c r="D76" s="28">
        <v>27238110.27</v>
      </c>
      <c r="E76" s="28">
        <v>12545152.23</v>
      </c>
      <c r="F76" s="28">
        <v>17640441.170000002</v>
      </c>
      <c r="G76" s="28">
        <v>11202944.24</v>
      </c>
      <c r="H76" s="28">
        <v>1506000</v>
      </c>
      <c r="I76" s="34">
        <v>1822100.24</v>
      </c>
      <c r="J76" s="28">
        <f>SUM(C76:I76)</f>
        <v>113903942.64</v>
      </c>
    </row>
    <row r="77" spans="1:10">
      <c r="A77" s="32" t="s">
        <v>10</v>
      </c>
      <c r="B77" s="1"/>
      <c r="C77" s="29">
        <v>41949194.490000002</v>
      </c>
      <c r="D77" s="29">
        <v>27238110.27</v>
      </c>
      <c r="E77" s="29">
        <v>12545152.23</v>
      </c>
      <c r="F77" s="29">
        <v>17640441.170000002</v>
      </c>
      <c r="G77" s="29">
        <v>11202944.24</v>
      </c>
      <c r="H77" s="29">
        <v>1506000</v>
      </c>
      <c r="I77" s="35">
        <v>1822100.24</v>
      </c>
      <c r="J77" s="28">
        <f>SUM(C77:I77)</f>
        <v>113903942.64</v>
      </c>
    </row>
    <row r="78" spans="1:10">
      <c r="A78" s="4"/>
      <c r="B78" s="1"/>
      <c r="C78" s="26"/>
      <c r="D78" s="26"/>
      <c r="E78" s="26"/>
      <c r="F78" s="26"/>
      <c r="G78" s="26"/>
      <c r="H78" s="26"/>
      <c r="I78" s="27"/>
      <c r="J78" s="26"/>
    </row>
    <row r="79" spans="1:10">
      <c r="A79" s="31" t="s">
        <v>12</v>
      </c>
      <c r="B79" s="1"/>
      <c r="C79" s="28">
        <v>1658333.36</v>
      </c>
      <c r="D79" s="28">
        <v>11581590.369999999</v>
      </c>
      <c r="E79" s="28">
        <v>6166091.1399999997</v>
      </c>
      <c r="F79" s="28">
        <v>1052646.92</v>
      </c>
      <c r="G79" s="28">
        <v>2201308.9</v>
      </c>
      <c r="H79" s="28">
        <v>84750</v>
      </c>
      <c r="I79" s="34">
        <v>132500</v>
      </c>
      <c r="J79" s="28">
        <f t="shared" ref="J79:J80" si="19">SUM(C79:I79)</f>
        <v>22877220.689999998</v>
      </c>
    </row>
    <row r="80" spans="1:10">
      <c r="A80" s="32" t="s">
        <v>10</v>
      </c>
      <c r="B80" s="33"/>
      <c r="C80" s="29">
        <v>1656583.36</v>
      </c>
      <c r="D80" s="29">
        <v>11561590.369999999</v>
      </c>
      <c r="E80" s="29">
        <v>6192814.2400000002</v>
      </c>
      <c r="F80" s="29">
        <v>1029396.92</v>
      </c>
      <c r="G80" s="29">
        <v>2199058.9</v>
      </c>
      <c r="H80" s="29">
        <v>84750</v>
      </c>
      <c r="I80" s="35">
        <v>131500</v>
      </c>
      <c r="J80" s="28">
        <f t="shared" si="19"/>
        <v>22855693.789999999</v>
      </c>
    </row>
    <row r="81" spans="1:10">
      <c r="A81" s="4"/>
      <c r="B81" s="1"/>
      <c r="C81" s="26"/>
      <c r="D81" s="26"/>
      <c r="E81" s="26"/>
      <c r="F81" s="26"/>
      <c r="G81" s="26"/>
      <c r="H81" s="26"/>
      <c r="I81" s="27"/>
      <c r="J81" s="26"/>
    </row>
    <row r="82" spans="1:10">
      <c r="A82" s="31" t="s">
        <v>13</v>
      </c>
      <c r="B82" s="1"/>
      <c r="C82" s="28">
        <v>1530003.49</v>
      </c>
      <c r="D82" s="28">
        <v>5251838.25</v>
      </c>
      <c r="E82" s="28">
        <v>2252631.42</v>
      </c>
      <c r="F82" s="28">
        <v>996234.95</v>
      </c>
      <c r="G82" s="28">
        <v>1103537.9099999999</v>
      </c>
      <c r="H82" s="28">
        <v>125250</v>
      </c>
      <c r="I82" s="34">
        <v>96100.56</v>
      </c>
      <c r="J82" s="28">
        <f t="shared" ref="J82:J83" si="20">SUM(C82:I82)</f>
        <v>11355596.58</v>
      </c>
    </row>
    <row r="83" spans="1:10">
      <c r="A83" s="32" t="s">
        <v>10</v>
      </c>
      <c r="B83" s="33"/>
      <c r="C83" s="29">
        <v>1529003.49</v>
      </c>
      <c r="D83" s="29">
        <v>5258838.25</v>
      </c>
      <c r="E83" s="29">
        <v>2271631.42</v>
      </c>
      <c r="F83" s="29">
        <v>995734.95</v>
      </c>
      <c r="G83" s="29">
        <v>1105537.9099999999</v>
      </c>
      <c r="H83" s="29">
        <v>125250</v>
      </c>
      <c r="I83" s="35">
        <v>96100.56</v>
      </c>
      <c r="J83" s="28">
        <f t="shared" si="20"/>
        <v>11382096.58</v>
      </c>
    </row>
    <row r="84" spans="1:10">
      <c r="A84" s="4"/>
      <c r="B84" s="1"/>
      <c r="C84" s="9"/>
      <c r="D84" s="9"/>
      <c r="E84" s="9"/>
      <c r="F84" s="9"/>
      <c r="G84" s="9"/>
      <c r="H84" s="9"/>
      <c r="I84" s="10"/>
      <c r="J84" s="1"/>
    </row>
    <row r="85" spans="1:10">
      <c r="A85" s="23" t="s">
        <v>17</v>
      </c>
      <c r="B85" s="15"/>
      <c r="C85" s="28">
        <f>SUM(C88+C91+C94)</f>
        <v>88875448.980000004</v>
      </c>
      <c r="D85" s="28">
        <f t="shared" ref="D85:J85" si="21">SUM(D88+D91+D94)</f>
        <v>5154730</v>
      </c>
      <c r="E85" s="28">
        <f t="shared" si="21"/>
        <v>29361347.759999998</v>
      </c>
      <c r="F85" s="28">
        <f t="shared" si="21"/>
        <v>42903066.880000003</v>
      </c>
      <c r="G85" s="28">
        <f t="shared" si="21"/>
        <v>19538026.669999998</v>
      </c>
      <c r="H85" s="28">
        <f t="shared" si="21"/>
        <v>2722800</v>
      </c>
      <c r="I85" s="34">
        <f t="shared" si="21"/>
        <v>3457842.34</v>
      </c>
      <c r="J85" s="28">
        <f t="shared" si="21"/>
        <v>192013262.63</v>
      </c>
    </row>
    <row r="86" spans="1:10">
      <c r="A86" s="32" t="s">
        <v>10</v>
      </c>
      <c r="B86" s="1"/>
      <c r="C86" s="29">
        <f t="shared" ref="C86:J86" si="22">SUM(C89+C92+C95)</f>
        <v>88909284.700000003</v>
      </c>
      <c r="D86" s="29">
        <f t="shared" si="22"/>
        <v>5162980</v>
      </c>
      <c r="E86" s="29">
        <f t="shared" si="22"/>
        <v>29417502.529999997</v>
      </c>
      <c r="F86" s="29">
        <f t="shared" si="22"/>
        <v>42902566.880000003</v>
      </c>
      <c r="G86" s="29">
        <f t="shared" si="22"/>
        <v>19537026.669999998</v>
      </c>
      <c r="H86" s="29">
        <f t="shared" si="22"/>
        <v>2728650</v>
      </c>
      <c r="I86" s="35">
        <f t="shared" si="22"/>
        <v>3461842.34</v>
      </c>
      <c r="J86" s="29">
        <f t="shared" si="22"/>
        <v>192119853.11999997</v>
      </c>
    </row>
    <row r="87" spans="1:10">
      <c r="A87" s="4"/>
      <c r="B87" s="1"/>
      <c r="C87" s="16"/>
      <c r="D87" s="16"/>
      <c r="E87" s="16"/>
      <c r="F87" s="16"/>
      <c r="G87" s="16"/>
      <c r="H87" s="16"/>
      <c r="I87" s="17"/>
      <c r="J87" s="1"/>
    </row>
    <row r="88" spans="1:10">
      <c r="A88" s="31" t="s">
        <v>11</v>
      </c>
      <c r="B88" s="1"/>
      <c r="C88" s="28">
        <v>82980756.670000002</v>
      </c>
      <c r="D88" s="28">
        <v>4906730</v>
      </c>
      <c r="E88" s="28">
        <v>21480178.829999998</v>
      </c>
      <c r="F88" s="28">
        <v>38935236.950000003</v>
      </c>
      <c r="G88" s="28">
        <v>16759275.07</v>
      </c>
      <c r="H88" s="28">
        <v>2449050</v>
      </c>
      <c r="I88" s="34">
        <v>3135702.34</v>
      </c>
      <c r="J88" s="28">
        <f>SUM(C88:I88)</f>
        <v>170646929.85999998</v>
      </c>
    </row>
    <row r="89" spans="1:10">
      <c r="A89" s="32" t="s">
        <v>10</v>
      </c>
      <c r="B89" s="33"/>
      <c r="C89" s="29">
        <v>82980756.670000002</v>
      </c>
      <c r="D89" s="29">
        <v>4906730</v>
      </c>
      <c r="E89" s="29">
        <v>21480178.829999998</v>
      </c>
      <c r="F89" s="29">
        <v>38935236.950000003</v>
      </c>
      <c r="G89" s="29">
        <v>16759275.07</v>
      </c>
      <c r="H89" s="29">
        <v>2449050</v>
      </c>
      <c r="I89" s="35">
        <v>3135702.34</v>
      </c>
      <c r="J89" s="28">
        <f>SUM(C89:I89)</f>
        <v>170646929.85999998</v>
      </c>
    </row>
    <row r="90" spans="1:10">
      <c r="A90" s="4"/>
      <c r="B90" s="1"/>
      <c r="C90" s="26"/>
      <c r="D90" s="26"/>
      <c r="E90" s="26"/>
      <c r="F90" s="26"/>
      <c r="G90" s="26"/>
      <c r="H90" s="26"/>
      <c r="I90" s="27"/>
      <c r="J90" s="26"/>
    </row>
    <row r="91" spans="1:10">
      <c r="A91" s="31" t="s">
        <v>12</v>
      </c>
      <c r="B91" s="1"/>
      <c r="C91" s="28">
        <v>3325962.5</v>
      </c>
      <c r="D91" s="28">
        <v>174500</v>
      </c>
      <c r="E91" s="28">
        <v>5243035.91</v>
      </c>
      <c r="F91" s="28">
        <v>2238609</v>
      </c>
      <c r="G91" s="28">
        <v>1686108.08</v>
      </c>
      <c r="H91" s="28">
        <v>167250</v>
      </c>
      <c r="I91" s="34">
        <v>233940</v>
      </c>
      <c r="J91" s="28">
        <f t="shared" ref="J91:J92" si="23">SUM(C91:I91)</f>
        <v>13069405.49</v>
      </c>
    </row>
    <row r="92" spans="1:10">
      <c r="A92" s="32" t="s">
        <v>10</v>
      </c>
      <c r="B92" s="33"/>
      <c r="C92" s="29">
        <v>3349298.22</v>
      </c>
      <c r="D92" s="29">
        <v>180250</v>
      </c>
      <c r="E92" s="29">
        <v>5286160.68</v>
      </c>
      <c r="F92" s="29">
        <v>2233609</v>
      </c>
      <c r="G92" s="29">
        <v>1685108.08</v>
      </c>
      <c r="H92" s="29">
        <v>173000</v>
      </c>
      <c r="I92" s="35">
        <v>234440</v>
      </c>
      <c r="J92" s="28">
        <f t="shared" si="23"/>
        <v>13141865.98</v>
      </c>
    </row>
    <row r="93" spans="1:10">
      <c r="A93" s="4"/>
      <c r="B93" s="1"/>
      <c r="C93" s="26"/>
      <c r="D93" s="26"/>
      <c r="E93" s="26"/>
      <c r="F93" s="26"/>
      <c r="G93" s="26"/>
      <c r="H93" s="26"/>
      <c r="I93" s="27"/>
      <c r="J93" s="26"/>
    </row>
    <row r="94" spans="1:10">
      <c r="A94" s="31" t="s">
        <v>13</v>
      </c>
      <c r="B94" s="1"/>
      <c r="C94" s="28">
        <v>2568729.81</v>
      </c>
      <c r="D94" s="28">
        <v>73500</v>
      </c>
      <c r="E94" s="28">
        <v>2638133.02</v>
      </c>
      <c r="F94" s="28">
        <v>1729220.93</v>
      </c>
      <c r="G94" s="28">
        <v>1092643.52</v>
      </c>
      <c r="H94" s="28">
        <v>106500</v>
      </c>
      <c r="I94" s="34">
        <v>88200</v>
      </c>
      <c r="J94" s="28">
        <f t="shared" ref="J94:J95" si="24">SUM(C94:I94)</f>
        <v>8296927.2799999993</v>
      </c>
    </row>
    <row r="95" spans="1:10">
      <c r="A95" s="32" t="s">
        <v>10</v>
      </c>
      <c r="B95" s="33"/>
      <c r="C95" s="29">
        <v>2579229.81</v>
      </c>
      <c r="D95" s="29">
        <v>76000</v>
      </c>
      <c r="E95" s="29">
        <v>2651163.02</v>
      </c>
      <c r="F95" s="29">
        <v>1733720.93</v>
      </c>
      <c r="G95" s="29">
        <v>1092643.52</v>
      </c>
      <c r="H95" s="29">
        <v>106600</v>
      </c>
      <c r="I95" s="35">
        <v>91700</v>
      </c>
      <c r="J95" s="28">
        <f t="shared" si="24"/>
        <v>8331057.2799999993</v>
      </c>
    </row>
    <row r="96" spans="1:10">
      <c r="A96" s="4"/>
      <c r="B96" s="1"/>
      <c r="C96" s="5"/>
      <c r="D96" s="5"/>
      <c r="E96" s="5"/>
      <c r="F96" s="5"/>
      <c r="G96" s="5"/>
      <c r="H96" s="5"/>
      <c r="I96" s="6"/>
      <c r="J96" s="5"/>
    </row>
    <row r="97" spans="1:10">
      <c r="A97" s="23" t="s">
        <v>16</v>
      </c>
      <c r="B97" s="15"/>
      <c r="C97" s="28">
        <f>SUM(C101+C104+C107)</f>
        <v>440557.69</v>
      </c>
      <c r="D97" s="28">
        <f t="shared" ref="D97:J97" si="25">SUM(D101+D104+D107)</f>
        <v>138750</v>
      </c>
      <c r="E97" s="28">
        <f t="shared" si="25"/>
        <v>155950</v>
      </c>
      <c r="F97" s="28">
        <f t="shared" si="25"/>
        <v>189000</v>
      </c>
      <c r="G97" s="28">
        <f t="shared" si="25"/>
        <v>82400</v>
      </c>
      <c r="H97" s="28">
        <f t="shared" si="25"/>
        <v>4500</v>
      </c>
      <c r="I97" s="34">
        <f t="shared" si="25"/>
        <v>25250</v>
      </c>
      <c r="J97" s="28">
        <f t="shared" si="25"/>
        <v>1036407.69</v>
      </c>
    </row>
    <row r="98" spans="1:10">
      <c r="A98" s="32" t="s">
        <v>10</v>
      </c>
      <c r="B98" s="1"/>
      <c r="C98" s="29">
        <f t="shared" ref="C98:J98" si="26">SUM(C102+C105+C108)</f>
        <v>446057.69</v>
      </c>
      <c r="D98" s="29">
        <f t="shared" si="26"/>
        <v>138750</v>
      </c>
      <c r="E98" s="29">
        <f t="shared" si="26"/>
        <v>158450</v>
      </c>
      <c r="F98" s="29">
        <f t="shared" si="26"/>
        <v>191500</v>
      </c>
      <c r="G98" s="29">
        <f t="shared" si="26"/>
        <v>84400</v>
      </c>
      <c r="H98" s="29">
        <f t="shared" si="26"/>
        <v>4500</v>
      </c>
      <c r="I98" s="35">
        <f t="shared" si="26"/>
        <v>25250</v>
      </c>
      <c r="J98" s="29">
        <f t="shared" si="26"/>
        <v>1048907.69</v>
      </c>
    </row>
    <row r="99" spans="1:10">
      <c r="A99" s="33" t="s">
        <v>33</v>
      </c>
      <c r="B99" s="1"/>
      <c r="C99" s="9"/>
      <c r="D99" s="9"/>
      <c r="E99" s="9"/>
      <c r="F99" s="9"/>
      <c r="G99" s="9"/>
      <c r="H99" s="9"/>
      <c r="I99" s="10"/>
      <c r="J99" s="1"/>
    </row>
    <row r="100" spans="1:10">
      <c r="A100" s="33"/>
      <c r="B100" s="1"/>
      <c r="C100" s="9"/>
      <c r="D100" s="9"/>
      <c r="E100" s="9"/>
      <c r="F100" s="9"/>
      <c r="G100" s="9"/>
      <c r="H100" s="9"/>
      <c r="I100" s="10"/>
      <c r="J100" s="1"/>
    </row>
    <row r="101" spans="1:10">
      <c r="A101" s="31" t="s">
        <v>11</v>
      </c>
      <c r="B101" s="26"/>
      <c r="C101" s="28">
        <v>441557.69</v>
      </c>
      <c r="D101" s="28">
        <v>7500</v>
      </c>
      <c r="E101" s="28">
        <v>122250</v>
      </c>
      <c r="F101" s="28">
        <v>182000</v>
      </c>
      <c r="G101" s="28">
        <v>64500</v>
      </c>
      <c r="H101" s="28">
        <v>4500</v>
      </c>
      <c r="I101" s="34">
        <v>13250</v>
      </c>
      <c r="J101" s="28">
        <f t="shared" ref="J101:J108" si="27">SUM(C101:I101)</f>
        <v>835557.69</v>
      </c>
    </row>
    <row r="102" spans="1:10">
      <c r="A102" s="32" t="s">
        <v>32</v>
      </c>
      <c r="B102" s="30"/>
      <c r="C102" s="29">
        <v>441557.69</v>
      </c>
      <c r="D102" s="29">
        <v>7500</v>
      </c>
      <c r="E102" s="29">
        <v>122250</v>
      </c>
      <c r="F102" s="29">
        <v>182000</v>
      </c>
      <c r="G102" s="29">
        <v>64500</v>
      </c>
      <c r="H102" s="29">
        <v>4500</v>
      </c>
      <c r="I102" s="35">
        <v>13250</v>
      </c>
      <c r="J102" s="28">
        <f t="shared" si="27"/>
        <v>835557.69</v>
      </c>
    </row>
    <row r="103" spans="1:10">
      <c r="A103" s="4"/>
      <c r="B103" s="26"/>
      <c r="C103" s="26"/>
      <c r="D103" s="26"/>
      <c r="E103" s="26"/>
      <c r="F103" s="26"/>
      <c r="G103" s="26"/>
      <c r="H103" s="26"/>
      <c r="I103" s="27"/>
      <c r="J103" s="26"/>
    </row>
    <row r="104" spans="1:10">
      <c r="A104" s="31" t="s">
        <v>12</v>
      </c>
      <c r="B104" s="26"/>
      <c r="C104" s="28">
        <v>-1000</v>
      </c>
      <c r="D104" s="28">
        <v>55250</v>
      </c>
      <c r="E104" s="28">
        <v>6900</v>
      </c>
      <c r="F104" s="28">
        <v>7000</v>
      </c>
      <c r="G104" s="28">
        <v>6650</v>
      </c>
      <c r="H104" s="28">
        <v>0</v>
      </c>
      <c r="I104" s="34">
        <v>6000</v>
      </c>
      <c r="J104" s="28">
        <f t="shared" si="27"/>
        <v>80800</v>
      </c>
    </row>
    <row r="105" spans="1:10">
      <c r="A105" s="32" t="s">
        <v>10</v>
      </c>
      <c r="B105" s="30"/>
      <c r="C105" s="29">
        <v>3500</v>
      </c>
      <c r="D105" s="29">
        <v>55250</v>
      </c>
      <c r="E105" s="29">
        <v>9400</v>
      </c>
      <c r="F105" s="29">
        <v>9500</v>
      </c>
      <c r="G105" s="29">
        <v>8650</v>
      </c>
      <c r="H105" s="29">
        <v>0</v>
      </c>
      <c r="I105" s="35">
        <v>6000</v>
      </c>
      <c r="J105" s="28">
        <f t="shared" si="27"/>
        <v>92300</v>
      </c>
    </row>
    <row r="106" spans="1:10">
      <c r="A106" s="4"/>
      <c r="B106" s="26"/>
      <c r="C106" s="26"/>
      <c r="D106" s="26"/>
      <c r="E106" s="26"/>
      <c r="F106" s="26"/>
      <c r="G106" s="26"/>
      <c r="H106" s="26"/>
      <c r="I106" s="27"/>
      <c r="J106" s="26"/>
    </row>
    <row r="107" spans="1:10">
      <c r="A107" s="31" t="s">
        <v>13</v>
      </c>
      <c r="B107" s="26"/>
      <c r="C107" s="28">
        <v>0</v>
      </c>
      <c r="D107" s="28">
        <v>76000</v>
      </c>
      <c r="E107" s="28">
        <v>26800</v>
      </c>
      <c r="F107" s="28">
        <v>0</v>
      </c>
      <c r="G107" s="28">
        <v>11250</v>
      </c>
      <c r="H107" s="28">
        <v>0</v>
      </c>
      <c r="I107" s="34">
        <v>6000</v>
      </c>
      <c r="J107" s="28">
        <f t="shared" si="27"/>
        <v>120050</v>
      </c>
    </row>
    <row r="108" spans="1:10">
      <c r="A108" s="32" t="s">
        <v>10</v>
      </c>
      <c r="B108" s="30"/>
      <c r="C108" s="29">
        <v>1000</v>
      </c>
      <c r="D108" s="29">
        <v>76000</v>
      </c>
      <c r="E108" s="29">
        <v>26800</v>
      </c>
      <c r="F108" s="29">
        <v>0</v>
      </c>
      <c r="G108" s="29">
        <v>11250</v>
      </c>
      <c r="H108" s="29">
        <v>0</v>
      </c>
      <c r="I108" s="35">
        <v>6000</v>
      </c>
      <c r="J108" s="28">
        <f t="shared" si="27"/>
        <v>121050</v>
      </c>
    </row>
    <row r="109" spans="1:10">
      <c r="A109" s="32"/>
      <c r="B109" s="30"/>
      <c r="C109" s="29"/>
      <c r="D109" s="29"/>
      <c r="E109" s="29"/>
      <c r="F109" s="29"/>
      <c r="G109" s="29"/>
      <c r="H109" s="29"/>
      <c r="I109" s="35"/>
      <c r="J109" s="30"/>
    </row>
    <row r="110" spans="1:10">
      <c r="A110" s="33" t="s">
        <v>33</v>
      </c>
      <c r="B110" s="30"/>
      <c r="C110" s="29"/>
      <c r="D110" s="29"/>
      <c r="E110" s="29"/>
      <c r="F110" s="29"/>
      <c r="G110" s="29"/>
      <c r="H110" s="29"/>
      <c r="I110" s="35"/>
      <c r="J110" s="30"/>
    </row>
    <row r="111" spans="1:10">
      <c r="A111" s="32"/>
      <c r="B111" s="30"/>
      <c r="C111" s="29"/>
      <c r="D111" s="29"/>
      <c r="E111" s="29"/>
      <c r="F111" s="29"/>
      <c r="G111" s="29"/>
      <c r="H111" s="29"/>
      <c r="I111" s="35"/>
      <c r="J111" s="30"/>
    </row>
    <row r="112" spans="1:10">
      <c r="A112" s="32"/>
      <c r="B112" s="30"/>
      <c r="C112" s="29"/>
      <c r="D112" s="29"/>
      <c r="E112" s="29"/>
      <c r="F112" s="29"/>
      <c r="G112" s="29"/>
      <c r="H112" s="29"/>
      <c r="I112" s="35"/>
      <c r="J112" s="30"/>
    </row>
    <row r="113" spans="1:10">
      <c r="A113" s="32"/>
      <c r="B113" s="30"/>
      <c r="C113" s="29"/>
      <c r="D113" s="29"/>
      <c r="E113" s="29"/>
      <c r="F113" s="29"/>
      <c r="G113" s="29"/>
      <c r="H113" s="29"/>
      <c r="I113" s="35"/>
      <c r="J113" s="30"/>
    </row>
    <row r="114" spans="1:10">
      <c r="A114" s="32"/>
      <c r="B114" s="30"/>
      <c r="C114" s="29"/>
      <c r="D114" s="29"/>
      <c r="E114" s="29"/>
      <c r="F114" s="29"/>
      <c r="G114" s="29"/>
      <c r="H114" s="29"/>
      <c r="I114" s="35"/>
      <c r="J114" s="30"/>
    </row>
    <row r="115" spans="1:10">
      <c r="A115" s="32"/>
      <c r="B115" s="30"/>
      <c r="C115" s="29"/>
      <c r="D115" s="29"/>
      <c r="E115" s="29"/>
      <c r="F115" s="29"/>
      <c r="G115" s="29"/>
      <c r="H115" s="29"/>
      <c r="I115" s="35"/>
      <c r="J115" s="30"/>
    </row>
    <row r="116" spans="1:10">
      <c r="A116" s="32"/>
      <c r="B116" s="30"/>
      <c r="C116" s="29"/>
      <c r="D116" s="29"/>
      <c r="E116" s="29"/>
      <c r="F116" s="29"/>
      <c r="G116" s="29"/>
      <c r="H116" s="29"/>
      <c r="I116" s="35"/>
      <c r="J116" s="30"/>
    </row>
    <row r="117" spans="1:10">
      <c r="A117" s="32"/>
      <c r="B117" s="30"/>
      <c r="C117" s="29"/>
      <c r="D117" s="29"/>
      <c r="E117" s="29"/>
      <c r="F117" s="29"/>
      <c r="G117" s="29"/>
      <c r="H117" s="29"/>
      <c r="I117" s="35"/>
      <c r="J117" s="30"/>
    </row>
    <row r="118" spans="1:10">
      <c r="A118" s="32"/>
      <c r="B118" s="30"/>
      <c r="C118" s="29"/>
      <c r="D118" s="29"/>
      <c r="E118" s="29"/>
      <c r="F118" s="29"/>
      <c r="G118" s="29"/>
      <c r="H118" s="29"/>
      <c r="I118" s="35"/>
      <c r="J118" s="30"/>
    </row>
    <row r="119" spans="1:10">
      <c r="A119" s="32"/>
      <c r="B119" s="30"/>
      <c r="C119" s="29"/>
      <c r="D119" s="29"/>
      <c r="E119" s="29"/>
      <c r="F119" s="29"/>
      <c r="G119" s="29"/>
      <c r="H119" s="29"/>
      <c r="I119" s="35"/>
      <c r="J119" s="30"/>
    </row>
    <row r="120" spans="1:10">
      <c r="A120" s="32"/>
      <c r="B120" s="30"/>
      <c r="C120" s="29"/>
      <c r="D120" s="29"/>
      <c r="E120" s="29"/>
      <c r="F120" s="29"/>
      <c r="G120" s="29"/>
      <c r="H120" s="29"/>
      <c r="I120" s="35"/>
      <c r="J120" s="30"/>
    </row>
    <row r="121" spans="1:10">
      <c r="A121" s="32"/>
      <c r="B121" s="30"/>
      <c r="C121" s="29"/>
      <c r="D121" s="29"/>
      <c r="E121" s="29"/>
      <c r="F121" s="29"/>
      <c r="G121" s="29"/>
      <c r="H121" s="29"/>
      <c r="I121" s="35"/>
      <c r="J121" s="30"/>
    </row>
    <row r="122" spans="1:10">
      <c r="A122" s="32"/>
      <c r="B122" s="30"/>
      <c r="C122" s="29"/>
      <c r="D122" s="29"/>
      <c r="E122" s="29"/>
      <c r="F122" s="29"/>
      <c r="G122" s="29"/>
      <c r="H122" s="29"/>
      <c r="I122" s="35"/>
      <c r="J122" s="30"/>
    </row>
    <row r="123" spans="1:10">
      <c r="A123" s="32"/>
      <c r="B123" s="30"/>
      <c r="C123" s="29"/>
      <c r="D123" s="29"/>
      <c r="E123" s="29"/>
      <c r="F123" s="29"/>
      <c r="G123" s="29"/>
      <c r="H123" s="29"/>
      <c r="I123" s="35"/>
      <c r="J123" s="30"/>
    </row>
    <row r="124" spans="1:10">
      <c r="A124" s="32"/>
      <c r="B124" s="30"/>
      <c r="C124" s="29"/>
      <c r="D124" s="29"/>
      <c r="E124" s="29"/>
      <c r="F124" s="29"/>
      <c r="G124" s="29"/>
      <c r="H124" s="29"/>
      <c r="I124" s="35"/>
      <c r="J124" s="30"/>
    </row>
    <row r="125" spans="1:10">
      <c r="A125" s="32"/>
      <c r="B125" s="30"/>
      <c r="C125" s="29"/>
      <c r="D125" s="29"/>
      <c r="E125" s="29"/>
      <c r="F125" s="29"/>
      <c r="G125" s="29"/>
      <c r="H125" s="29"/>
      <c r="I125" s="35"/>
      <c r="J125" s="30"/>
    </row>
    <row r="126" spans="1:10">
      <c r="A126" s="32"/>
      <c r="B126" s="30"/>
      <c r="C126" s="29"/>
      <c r="D126" s="29"/>
      <c r="E126" s="29"/>
      <c r="F126" s="29"/>
      <c r="G126" s="29"/>
      <c r="H126" s="29"/>
      <c r="I126" s="35"/>
      <c r="J126" s="30"/>
    </row>
    <row r="127" spans="1:10">
      <c r="A127" s="32"/>
      <c r="B127" s="30"/>
      <c r="C127" s="29"/>
      <c r="D127" s="29"/>
      <c r="E127" s="29"/>
      <c r="F127" s="29"/>
      <c r="G127" s="29"/>
      <c r="H127" s="29"/>
      <c r="I127" s="35"/>
      <c r="J127" s="30"/>
    </row>
    <row r="128" spans="1:10">
      <c r="A128" s="32"/>
      <c r="B128" s="30"/>
      <c r="C128" s="29"/>
      <c r="D128" s="29"/>
      <c r="E128" s="29"/>
      <c r="F128" s="29"/>
      <c r="G128" s="29"/>
      <c r="H128" s="29"/>
      <c r="I128" s="35"/>
      <c r="J128" s="30"/>
    </row>
    <row r="129" spans="1:10">
      <c r="A129" s="32"/>
      <c r="B129" s="30"/>
      <c r="C129" s="29"/>
      <c r="D129" s="29"/>
      <c r="E129" s="29"/>
      <c r="F129" s="29"/>
      <c r="G129" s="29"/>
      <c r="H129" s="29"/>
      <c r="I129" s="35"/>
      <c r="J129" s="30"/>
    </row>
    <row r="130" spans="1:10">
      <c r="A130" s="32"/>
      <c r="B130" s="30"/>
      <c r="C130" s="29"/>
      <c r="D130" s="29"/>
      <c r="E130" s="29"/>
      <c r="F130" s="29"/>
      <c r="G130" s="29"/>
      <c r="H130" s="29"/>
      <c r="I130" s="35"/>
      <c r="J130" s="30"/>
    </row>
    <row r="131" spans="1:10">
      <c r="A131" s="32"/>
      <c r="B131" s="30"/>
      <c r="C131" s="29"/>
      <c r="D131" s="29"/>
      <c r="E131" s="29"/>
      <c r="F131" s="29"/>
      <c r="G131" s="29"/>
      <c r="H131" s="29"/>
      <c r="I131" s="35"/>
      <c r="J131" s="30"/>
    </row>
    <row r="132" spans="1:10">
      <c r="A132" s="32"/>
      <c r="B132" s="30"/>
      <c r="C132" s="29"/>
      <c r="D132" s="29"/>
      <c r="E132" s="29"/>
      <c r="F132" s="29"/>
      <c r="G132" s="29"/>
      <c r="H132" s="29"/>
      <c r="I132" s="35"/>
      <c r="J132" s="30"/>
    </row>
    <row r="133" spans="1:10">
      <c r="A133" s="32"/>
      <c r="B133" s="1"/>
      <c r="C133" s="5"/>
      <c r="D133" s="5"/>
      <c r="E133" s="5"/>
      <c r="F133" s="5"/>
      <c r="G133" s="5"/>
      <c r="H133" s="5"/>
      <c r="I133" s="6" t="s">
        <v>8</v>
      </c>
      <c r="J133" s="3"/>
    </row>
    <row r="134" spans="1:10">
      <c r="A134" s="32"/>
      <c r="B134" s="12"/>
      <c r="C134" s="7" t="s">
        <v>2</v>
      </c>
      <c r="D134" s="7" t="s">
        <v>3</v>
      </c>
      <c r="E134" s="7" t="s">
        <v>0</v>
      </c>
      <c r="F134" s="7" t="s">
        <v>4</v>
      </c>
      <c r="G134" s="7" t="s">
        <v>1</v>
      </c>
      <c r="H134" s="7" t="s">
        <v>5</v>
      </c>
      <c r="I134" s="8" t="s">
        <v>9</v>
      </c>
      <c r="J134" s="7" t="s">
        <v>6</v>
      </c>
    </row>
    <row r="135" spans="1:10">
      <c r="B135" s="1"/>
      <c r="C135" s="9"/>
      <c r="D135" s="9"/>
      <c r="E135" s="9"/>
      <c r="F135" s="9"/>
      <c r="G135" s="9"/>
      <c r="H135" s="9"/>
      <c r="I135" s="10"/>
      <c r="J135" s="1"/>
    </row>
    <row r="136" spans="1:10">
      <c r="A136" s="39" t="s">
        <v>19</v>
      </c>
      <c r="C136" s="28">
        <f>SUM(C139+C151+C166)</f>
        <v>855348.04</v>
      </c>
      <c r="D136" s="28">
        <f t="shared" ref="D136:J136" si="28">SUM(D139+D151+D166)</f>
        <v>9000</v>
      </c>
      <c r="E136" s="28">
        <f t="shared" si="28"/>
        <v>662346.27</v>
      </c>
      <c r="F136" s="28">
        <f t="shared" si="28"/>
        <v>156500</v>
      </c>
      <c r="G136" s="28">
        <f t="shared" si="28"/>
        <v>109500</v>
      </c>
      <c r="H136" s="28">
        <f t="shared" si="28"/>
        <v>500</v>
      </c>
      <c r="I136" s="34">
        <f t="shared" si="28"/>
        <v>32000</v>
      </c>
      <c r="J136" s="28">
        <f t="shared" si="28"/>
        <v>1825194.31</v>
      </c>
    </row>
    <row r="137" spans="1:10">
      <c r="A137" s="32" t="s">
        <v>32</v>
      </c>
      <c r="B137" s="37"/>
      <c r="C137" s="42">
        <f>SUM(C140+C152+C167)</f>
        <v>860348</v>
      </c>
      <c r="D137" s="42">
        <f t="shared" ref="D137:J137" si="29">SUM(D140+D152+D167)</f>
        <v>9000</v>
      </c>
      <c r="E137" s="42">
        <f t="shared" si="29"/>
        <v>663446.27</v>
      </c>
      <c r="F137" s="42">
        <f t="shared" si="29"/>
        <v>156500</v>
      </c>
      <c r="G137" s="42">
        <f t="shared" si="29"/>
        <v>109500</v>
      </c>
      <c r="H137" s="42">
        <f t="shared" si="29"/>
        <v>500</v>
      </c>
      <c r="I137" s="43">
        <f t="shared" si="29"/>
        <v>32000</v>
      </c>
      <c r="J137" s="42">
        <f t="shared" si="29"/>
        <v>1831294.27</v>
      </c>
    </row>
    <row r="138" spans="1:10">
      <c r="A138" s="32"/>
      <c r="I138" s="38"/>
    </row>
    <row r="139" spans="1:10">
      <c r="A139" s="23" t="s">
        <v>20</v>
      </c>
      <c r="B139" s="1"/>
      <c r="C139" s="24">
        <f>SUM(C142+C145+C148)</f>
        <v>5500</v>
      </c>
      <c r="D139" s="24">
        <f>SUM(D142+D145+D148)</f>
        <v>0</v>
      </c>
      <c r="E139" s="24">
        <f>SUM(E142+E145+E148)</f>
        <v>-300</v>
      </c>
      <c r="F139" s="24">
        <f>SUM(F142+F145+F148)</f>
        <v>0</v>
      </c>
      <c r="G139" s="24">
        <f t="shared" ref="G139:J139" si="30">SUM(G142+G145+G148)</f>
        <v>5000</v>
      </c>
      <c r="H139" s="24">
        <f t="shared" si="30"/>
        <v>0</v>
      </c>
      <c r="I139" s="36">
        <f t="shared" si="30"/>
        <v>0</v>
      </c>
      <c r="J139" s="41">
        <f t="shared" si="30"/>
        <v>10200</v>
      </c>
    </row>
    <row r="140" spans="1:10">
      <c r="A140" s="32" t="s">
        <v>10</v>
      </c>
      <c r="B140" s="1"/>
      <c r="C140" s="29">
        <f>SUM(C143+C146+C149)</f>
        <v>5500</v>
      </c>
      <c r="D140" s="29">
        <f t="shared" ref="D140:J140" si="31">SUM(D143+D146+D149)</f>
        <v>0</v>
      </c>
      <c r="E140" s="29">
        <f t="shared" si="31"/>
        <v>-200</v>
      </c>
      <c r="F140" s="29">
        <f t="shared" si="31"/>
        <v>0</v>
      </c>
      <c r="G140" s="29">
        <f t="shared" si="31"/>
        <v>5000</v>
      </c>
      <c r="H140" s="29">
        <f t="shared" si="31"/>
        <v>0</v>
      </c>
      <c r="I140" s="35">
        <f t="shared" si="31"/>
        <v>0</v>
      </c>
      <c r="J140" s="40">
        <f t="shared" si="31"/>
        <v>10300</v>
      </c>
    </row>
    <row r="141" spans="1:10">
      <c r="A141" s="4"/>
      <c r="B141" s="1"/>
      <c r="C141" s="9"/>
      <c r="D141" s="9"/>
      <c r="E141" s="9"/>
      <c r="F141" s="9"/>
      <c r="G141" s="9"/>
      <c r="H141" s="9"/>
      <c r="I141" s="10"/>
      <c r="J141" s="15"/>
    </row>
    <row r="142" spans="1:10">
      <c r="A142" s="31" t="s">
        <v>11</v>
      </c>
      <c r="C142" s="24">
        <v>5500</v>
      </c>
      <c r="D142" s="24">
        <v>0</v>
      </c>
      <c r="E142" s="24">
        <v>-300</v>
      </c>
      <c r="F142" s="24">
        <v>0</v>
      </c>
      <c r="G142" s="24">
        <v>5000</v>
      </c>
      <c r="H142" s="24">
        <v>0</v>
      </c>
      <c r="I142" s="36">
        <v>0</v>
      </c>
      <c r="J142" s="41">
        <f t="shared" ref="J142:J143" si="32">SUM(C142:I142)</f>
        <v>10200</v>
      </c>
    </row>
    <row r="143" spans="1:10">
      <c r="A143" s="32" t="s">
        <v>10</v>
      </c>
      <c r="B143" s="33"/>
      <c r="C143" s="29">
        <v>5500</v>
      </c>
      <c r="D143" s="29">
        <v>0</v>
      </c>
      <c r="E143" s="29">
        <v>-300</v>
      </c>
      <c r="F143" s="29">
        <v>0</v>
      </c>
      <c r="G143" s="22">
        <v>5000</v>
      </c>
      <c r="H143" s="29">
        <v>0</v>
      </c>
      <c r="I143" s="35">
        <v>0</v>
      </c>
      <c r="J143" s="40">
        <f t="shared" si="32"/>
        <v>10200</v>
      </c>
    </row>
    <row r="144" spans="1:10">
      <c r="A144" s="4"/>
      <c r="B144" s="1"/>
      <c r="C144" s="26"/>
      <c r="D144" s="26"/>
      <c r="E144" s="26"/>
      <c r="F144" s="26"/>
      <c r="G144" s="26"/>
      <c r="H144" s="26"/>
      <c r="I144" s="27"/>
      <c r="J144" s="20"/>
    </row>
    <row r="145" spans="1:10">
      <c r="A145" s="31" t="s">
        <v>12</v>
      </c>
      <c r="B145" s="1"/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36">
        <v>0</v>
      </c>
      <c r="J145" s="41">
        <f t="shared" ref="J145:J146" si="33">SUM(C145:I145)</f>
        <v>0</v>
      </c>
    </row>
    <row r="146" spans="1:10">
      <c r="A146" s="32" t="s">
        <v>10</v>
      </c>
      <c r="B146" s="33"/>
      <c r="C146" s="29">
        <v>0</v>
      </c>
      <c r="D146" s="29">
        <v>0</v>
      </c>
      <c r="E146" s="22">
        <v>100</v>
      </c>
      <c r="F146" s="29">
        <v>0</v>
      </c>
      <c r="G146" s="29">
        <v>0</v>
      </c>
      <c r="H146" s="29">
        <v>0</v>
      </c>
      <c r="I146" s="35">
        <v>0</v>
      </c>
      <c r="J146" s="40">
        <f t="shared" si="33"/>
        <v>100</v>
      </c>
    </row>
    <row r="147" spans="1:10">
      <c r="A147" s="4"/>
      <c r="B147" s="1"/>
      <c r="C147" s="26"/>
      <c r="D147" s="26"/>
      <c r="E147" s="26"/>
      <c r="F147" s="26"/>
      <c r="G147" s="26"/>
      <c r="H147" s="26"/>
      <c r="I147" s="27"/>
      <c r="J147" s="20"/>
    </row>
    <row r="148" spans="1:10">
      <c r="A148" s="31" t="s">
        <v>13</v>
      </c>
      <c r="B148" s="1"/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36">
        <v>0</v>
      </c>
      <c r="J148" s="41">
        <f t="shared" ref="J148:J149" si="34">SUM(C148:I148)</f>
        <v>0</v>
      </c>
    </row>
    <row r="149" spans="1:10">
      <c r="A149" s="32" t="s">
        <v>10</v>
      </c>
      <c r="B149" s="33"/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35">
        <v>0</v>
      </c>
      <c r="J149" s="40">
        <f t="shared" si="34"/>
        <v>0</v>
      </c>
    </row>
    <row r="150" spans="1:10">
      <c r="A150" s="4"/>
      <c r="B150" s="1"/>
      <c r="C150" s="28"/>
      <c r="D150" s="28"/>
      <c r="E150" s="28"/>
      <c r="F150" s="28"/>
      <c r="G150" s="28"/>
      <c r="H150" s="28"/>
      <c r="I150" s="34"/>
      <c r="J150" s="9"/>
    </row>
    <row r="151" spans="1:10">
      <c r="A151" s="23" t="s">
        <v>21</v>
      </c>
      <c r="B151" s="1"/>
      <c r="C151" s="24">
        <f>SUM(C154+C157+C160)</f>
        <v>846957</v>
      </c>
      <c r="D151" s="24">
        <f t="shared" ref="D151:J151" si="35">SUM(D154+D157+D160)</f>
        <v>9000</v>
      </c>
      <c r="E151" s="24">
        <f t="shared" si="35"/>
        <v>662146.27</v>
      </c>
      <c r="F151" s="24">
        <f t="shared" si="35"/>
        <v>155000</v>
      </c>
      <c r="G151" s="24">
        <f t="shared" si="35"/>
        <v>104500</v>
      </c>
      <c r="H151" s="24">
        <f t="shared" si="35"/>
        <v>500</v>
      </c>
      <c r="I151" s="36">
        <f t="shared" si="35"/>
        <v>32000</v>
      </c>
      <c r="J151" s="24">
        <f t="shared" si="35"/>
        <v>1810103.27</v>
      </c>
    </row>
    <row r="152" spans="1:10">
      <c r="A152" s="32" t="s">
        <v>10</v>
      </c>
      <c r="B152" s="1"/>
      <c r="C152" s="29">
        <f>SUM(C155+C158+C161)</f>
        <v>851957</v>
      </c>
      <c r="D152" s="29">
        <f t="shared" ref="D152:J152" si="36">SUM(D155+D158+D161)</f>
        <v>9000</v>
      </c>
      <c r="E152" s="29">
        <f t="shared" si="36"/>
        <v>663146.27</v>
      </c>
      <c r="F152" s="29">
        <f t="shared" si="36"/>
        <v>155000</v>
      </c>
      <c r="G152" s="29">
        <f t="shared" si="36"/>
        <v>104500</v>
      </c>
      <c r="H152" s="29">
        <f t="shared" si="36"/>
        <v>500</v>
      </c>
      <c r="I152" s="35">
        <f t="shared" si="36"/>
        <v>32000</v>
      </c>
      <c r="J152" s="29">
        <f t="shared" si="36"/>
        <v>1816103.27</v>
      </c>
    </row>
    <row r="153" spans="1:10">
      <c r="A153" s="32"/>
      <c r="B153" s="1"/>
      <c r="C153" s="26"/>
      <c r="D153" s="26"/>
      <c r="E153" s="26"/>
      <c r="F153" s="26"/>
      <c r="G153" s="26"/>
      <c r="H153" s="26"/>
      <c r="I153" s="27"/>
      <c r="J153" s="9"/>
    </row>
    <row r="154" spans="1:10">
      <c r="A154" s="31" t="s">
        <v>11</v>
      </c>
      <c r="B154" s="1"/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36">
        <v>0</v>
      </c>
      <c r="J154" s="24">
        <f>SUM(C154:I154)</f>
        <v>0</v>
      </c>
    </row>
    <row r="155" spans="1:10">
      <c r="A155" s="32" t="s">
        <v>10</v>
      </c>
      <c r="B155" s="1"/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35">
        <v>0</v>
      </c>
      <c r="J155" s="29">
        <f>SUM(C155:I155)</f>
        <v>0</v>
      </c>
    </row>
    <row r="156" spans="1:10">
      <c r="A156" s="4"/>
      <c r="B156" s="1"/>
      <c r="C156" s="28"/>
      <c r="D156" s="28"/>
      <c r="E156" s="28"/>
      <c r="F156" s="28"/>
      <c r="G156" s="28"/>
      <c r="H156" s="28"/>
      <c r="I156" s="34"/>
      <c r="J156" s="9"/>
    </row>
    <row r="157" spans="1:10">
      <c r="A157" s="31" t="s">
        <v>12</v>
      </c>
      <c r="B157" s="1"/>
      <c r="C157" s="24">
        <v>846957</v>
      </c>
      <c r="D157" s="24">
        <v>9000</v>
      </c>
      <c r="E157" s="24">
        <v>662146.27</v>
      </c>
      <c r="F157" s="24">
        <v>155000</v>
      </c>
      <c r="G157" s="24">
        <v>104500</v>
      </c>
      <c r="H157" s="24">
        <v>500</v>
      </c>
      <c r="I157" s="36">
        <v>32000</v>
      </c>
      <c r="J157" s="24">
        <f t="shared" ref="J157:J158" si="37">SUM(C157:I157)</f>
        <v>1810103.27</v>
      </c>
    </row>
    <row r="158" spans="1:10">
      <c r="A158" s="32" t="s">
        <v>10</v>
      </c>
      <c r="B158" s="33"/>
      <c r="C158" s="29">
        <v>851957</v>
      </c>
      <c r="D158" s="29">
        <v>9000</v>
      </c>
      <c r="E158" s="29">
        <v>663146.27</v>
      </c>
      <c r="F158" s="29">
        <v>155000</v>
      </c>
      <c r="G158" s="29">
        <v>104500</v>
      </c>
      <c r="H158" s="29">
        <v>500</v>
      </c>
      <c r="I158" s="35">
        <v>32000</v>
      </c>
      <c r="J158" s="29">
        <f t="shared" si="37"/>
        <v>1816103.27</v>
      </c>
    </row>
    <row r="159" spans="1:10">
      <c r="A159" s="4"/>
      <c r="B159" s="1"/>
      <c r="C159" s="26"/>
      <c r="D159" s="26"/>
      <c r="E159" s="26"/>
      <c r="F159" s="26"/>
      <c r="G159" s="26"/>
      <c r="H159" s="26"/>
      <c r="I159" s="27"/>
      <c r="J159" s="9"/>
    </row>
    <row r="160" spans="1:10">
      <c r="A160" s="31" t="s">
        <v>13</v>
      </c>
      <c r="B160" s="1"/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36">
        <v>0</v>
      </c>
      <c r="J160" s="24">
        <f t="shared" ref="J160:J161" si="38">SUM(C160:I160)</f>
        <v>0</v>
      </c>
    </row>
    <row r="161" spans="1:13">
      <c r="A161" s="32" t="s">
        <v>10</v>
      </c>
      <c r="B161" s="33"/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35">
        <v>0</v>
      </c>
      <c r="J161" s="29">
        <f t="shared" si="38"/>
        <v>0</v>
      </c>
    </row>
    <row r="162" spans="1:13">
      <c r="A162" s="4"/>
      <c r="B162" s="1"/>
      <c r="C162" s="26"/>
      <c r="D162" s="26"/>
      <c r="E162" s="26"/>
      <c r="F162" s="26"/>
      <c r="G162" s="26"/>
      <c r="H162" s="26"/>
      <c r="I162" s="27"/>
      <c r="J162" s="9"/>
    </row>
    <row r="163" spans="1:13">
      <c r="A163" s="33" t="s">
        <v>33</v>
      </c>
      <c r="B163" s="1"/>
      <c r="C163" s="26"/>
      <c r="D163" s="26"/>
      <c r="E163" s="26"/>
      <c r="F163" s="26"/>
      <c r="G163" s="26"/>
      <c r="H163" s="26"/>
      <c r="I163" s="27"/>
      <c r="J163" s="9"/>
    </row>
    <row r="164" spans="1:13">
      <c r="A164" s="4"/>
      <c r="B164" s="1"/>
      <c r="C164" s="26"/>
      <c r="D164" s="26"/>
      <c r="E164" s="26"/>
      <c r="F164" s="26"/>
      <c r="G164" s="26"/>
      <c r="H164" s="26"/>
      <c r="I164" s="27"/>
      <c r="J164" s="9"/>
    </row>
    <row r="165" spans="1:13">
      <c r="A165" s="4"/>
      <c r="B165" s="1"/>
      <c r="C165" s="26"/>
      <c r="D165" s="26"/>
      <c r="E165" s="26"/>
      <c r="F165" s="26"/>
      <c r="G165" s="26"/>
      <c r="H165" s="26"/>
      <c r="I165" s="27"/>
      <c r="J165" s="9"/>
    </row>
    <row r="166" spans="1:13">
      <c r="A166" s="23" t="s">
        <v>22</v>
      </c>
      <c r="B166" s="1"/>
      <c r="C166" s="24">
        <f>SUM(C169+C172)</f>
        <v>2891.04</v>
      </c>
      <c r="D166" s="24">
        <f t="shared" ref="D166:J166" si="39">SUM(D169+D172)</f>
        <v>0</v>
      </c>
      <c r="E166" s="24">
        <f t="shared" si="39"/>
        <v>500</v>
      </c>
      <c r="F166" s="24">
        <f t="shared" si="39"/>
        <v>1500</v>
      </c>
      <c r="G166" s="24">
        <f t="shared" si="39"/>
        <v>0</v>
      </c>
      <c r="H166" s="24">
        <f t="shared" si="39"/>
        <v>0</v>
      </c>
      <c r="I166" s="36">
        <f t="shared" si="39"/>
        <v>0</v>
      </c>
      <c r="J166" s="24">
        <f t="shared" si="39"/>
        <v>4891.04</v>
      </c>
    </row>
    <row r="167" spans="1:13">
      <c r="A167" s="32" t="s">
        <v>32</v>
      </c>
      <c r="B167" s="1"/>
      <c r="C167" s="29">
        <f>SUM(C170+C173)</f>
        <v>2891</v>
      </c>
      <c r="D167" s="29">
        <f t="shared" ref="D167:J167" si="40">SUM(D170+D173)</f>
        <v>0</v>
      </c>
      <c r="E167" s="29">
        <f t="shared" si="40"/>
        <v>500</v>
      </c>
      <c r="F167" s="29">
        <f t="shared" si="40"/>
        <v>1500</v>
      </c>
      <c r="G167" s="29">
        <f t="shared" si="40"/>
        <v>0</v>
      </c>
      <c r="H167" s="29">
        <f t="shared" si="40"/>
        <v>0</v>
      </c>
      <c r="I167" s="35">
        <f t="shared" si="40"/>
        <v>0</v>
      </c>
      <c r="J167" s="29">
        <f t="shared" si="40"/>
        <v>4891</v>
      </c>
    </row>
    <row r="168" spans="1:13">
      <c r="A168" s="32"/>
      <c r="B168" s="1"/>
      <c r="C168" s="26"/>
      <c r="D168" s="26"/>
      <c r="E168" s="26"/>
      <c r="F168" s="26"/>
      <c r="G168" s="26"/>
      <c r="H168" s="26"/>
      <c r="I168" s="27"/>
      <c r="J168" s="9"/>
    </row>
    <row r="169" spans="1:13">
      <c r="A169" s="31" t="s">
        <v>12</v>
      </c>
      <c r="B169" s="1"/>
      <c r="C169" s="24">
        <v>2891.04</v>
      </c>
      <c r="D169" s="24">
        <v>0</v>
      </c>
      <c r="E169" s="24">
        <v>500</v>
      </c>
      <c r="F169" s="24">
        <v>1500</v>
      </c>
      <c r="G169" s="24">
        <v>0</v>
      </c>
      <c r="H169" s="24">
        <v>0</v>
      </c>
      <c r="I169" s="36">
        <v>0</v>
      </c>
      <c r="J169" s="24">
        <f>SUM(C169:I169)</f>
        <v>4891.04</v>
      </c>
    </row>
    <row r="170" spans="1:13">
      <c r="A170" s="32" t="s">
        <v>10</v>
      </c>
      <c r="B170" s="33"/>
      <c r="C170" s="29">
        <v>2891</v>
      </c>
      <c r="D170" s="29">
        <v>0</v>
      </c>
      <c r="E170" s="29">
        <v>500</v>
      </c>
      <c r="F170" s="29">
        <v>1500</v>
      </c>
      <c r="G170" s="29">
        <v>0</v>
      </c>
      <c r="H170" s="29">
        <v>0</v>
      </c>
      <c r="I170" s="35">
        <v>0</v>
      </c>
      <c r="J170" s="29">
        <f>SUM(C170:I170)</f>
        <v>4891</v>
      </c>
      <c r="K170" s="1"/>
      <c r="L170" s="1"/>
      <c r="M170" s="1"/>
    </row>
    <row r="171" spans="1:13">
      <c r="A171" s="4"/>
      <c r="B171" s="1"/>
      <c r="C171" s="26"/>
      <c r="D171" s="26"/>
      <c r="E171" s="26"/>
      <c r="F171" s="25"/>
      <c r="G171" s="26"/>
      <c r="H171" s="26"/>
      <c r="I171" s="27"/>
      <c r="J171" s="9"/>
      <c r="K171" s="1"/>
      <c r="L171" s="1"/>
      <c r="M171" s="1"/>
    </row>
    <row r="172" spans="1:13">
      <c r="A172" s="31" t="s">
        <v>13</v>
      </c>
      <c r="B172" s="1"/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36">
        <v>0</v>
      </c>
      <c r="J172" s="24">
        <f t="shared" ref="J172:J173" si="41">SUM(C172:I172)</f>
        <v>0</v>
      </c>
      <c r="K172" s="1"/>
      <c r="L172" s="1"/>
      <c r="M172" s="1"/>
    </row>
    <row r="173" spans="1:13">
      <c r="A173" s="32" t="s">
        <v>10</v>
      </c>
      <c r="B173" s="22"/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35">
        <v>0</v>
      </c>
      <c r="J173" s="29">
        <f t="shared" si="41"/>
        <v>0</v>
      </c>
      <c r="K173" s="1"/>
      <c r="L173" s="1"/>
      <c r="M173" s="1"/>
    </row>
    <row r="174" spans="1:13">
      <c r="A174" s="4"/>
      <c r="B174" s="1"/>
      <c r="C174" s="9"/>
      <c r="D174" s="9"/>
      <c r="E174" s="9"/>
      <c r="F174" s="9"/>
      <c r="G174" s="9"/>
      <c r="H174" s="9"/>
      <c r="I174" s="10"/>
      <c r="J174" s="1"/>
      <c r="K174" s="1"/>
      <c r="L174" s="1"/>
      <c r="M174" s="1"/>
    </row>
    <row r="175" spans="1:13">
      <c r="A175" s="11" t="s">
        <v>7</v>
      </c>
      <c r="B175" s="12"/>
      <c r="C175" s="13"/>
      <c r="D175" s="13"/>
      <c r="E175" s="9"/>
      <c r="F175" s="9"/>
      <c r="G175" s="9"/>
      <c r="H175" s="9"/>
      <c r="I175" s="10"/>
      <c r="J175" s="1"/>
      <c r="K175" s="1"/>
      <c r="L175" s="1"/>
      <c r="M175" s="1"/>
    </row>
    <row r="176" spans="1:13">
      <c r="A176" s="4"/>
      <c r="B176" s="1"/>
      <c r="C176" s="9"/>
      <c r="D176" s="9"/>
      <c r="E176" s="9"/>
      <c r="F176" s="9"/>
      <c r="G176" s="9"/>
      <c r="H176" s="9"/>
      <c r="I176" s="10"/>
      <c r="J176" s="9"/>
      <c r="K176" s="1"/>
      <c r="L176" s="1"/>
      <c r="M176" s="1"/>
    </row>
    <row r="177" spans="1:13">
      <c r="A177" s="44" t="s">
        <v>23</v>
      </c>
      <c r="B177" s="19"/>
      <c r="C177" s="24">
        <f t="shared" ref="C177:J178" si="42">SUM(C13+C25+C38+C76+C88+C101+C142+C154)</f>
        <v>146696101.53</v>
      </c>
      <c r="D177" s="24">
        <f>SUM(D13+D25+D38+D76+D88+D101+D142+D154)</f>
        <v>36258700.269999996</v>
      </c>
      <c r="E177" s="24">
        <f>SUM(E13+E25+E38+E76+E88+E101+E142+E154)</f>
        <v>44326413.57</v>
      </c>
      <c r="F177" s="24">
        <f>SUM(F13+F25+F38+F76+F88+F101+F142+F154)</f>
        <v>64599527.390000001</v>
      </c>
      <c r="G177" s="24">
        <f t="shared" si="42"/>
        <v>31896464.060000002</v>
      </c>
      <c r="H177" s="24">
        <f t="shared" si="42"/>
        <v>4420302</v>
      </c>
      <c r="I177" s="36">
        <f t="shared" si="42"/>
        <v>5697452.5800000001</v>
      </c>
      <c r="J177" s="24">
        <f t="shared" si="42"/>
        <v>333894961.39999998</v>
      </c>
      <c r="K177" s="1"/>
      <c r="L177" s="1"/>
      <c r="M177" s="1"/>
    </row>
    <row r="178" spans="1:13">
      <c r="A178" s="32" t="s">
        <v>10</v>
      </c>
      <c r="B178" s="1"/>
      <c r="C178" s="29">
        <f t="shared" si="42"/>
        <v>160248280.44999999</v>
      </c>
      <c r="D178" s="29">
        <f t="shared" si="42"/>
        <v>36954755.269999996</v>
      </c>
      <c r="E178" s="29">
        <f t="shared" si="42"/>
        <v>46401825.629999995</v>
      </c>
      <c r="F178" s="29">
        <f t="shared" si="42"/>
        <v>68355514.050000012</v>
      </c>
      <c r="G178" s="29">
        <f t="shared" si="42"/>
        <v>33259693.039999999</v>
      </c>
      <c r="H178" s="29">
        <f t="shared" si="42"/>
        <v>4573302</v>
      </c>
      <c r="I178" s="35">
        <f t="shared" si="42"/>
        <v>6317827.5800000001</v>
      </c>
      <c r="J178" s="29">
        <f t="shared" si="42"/>
        <v>356111198.01999998</v>
      </c>
      <c r="K178" s="1"/>
      <c r="L178" s="1"/>
      <c r="M178" s="1"/>
    </row>
    <row r="179" spans="1:13">
      <c r="A179" s="4"/>
      <c r="B179" s="1"/>
      <c r="C179" s="9"/>
      <c r="D179" s="9"/>
      <c r="E179" s="9"/>
      <c r="F179" s="9"/>
      <c r="G179" s="9"/>
      <c r="H179" s="9"/>
      <c r="I179" s="10"/>
      <c r="J179" s="20"/>
      <c r="K179" s="1"/>
      <c r="L179" s="1"/>
      <c r="M179" s="1"/>
    </row>
    <row r="180" spans="1:13">
      <c r="A180" s="31" t="s">
        <v>24</v>
      </c>
      <c r="B180" s="3"/>
      <c r="C180" s="24">
        <f t="shared" ref="C180:J181" si="43">SUM(C16+C28+C41+C79+C91+C104+C145+C157+C169)</f>
        <v>9772317.8200000003</v>
      </c>
      <c r="D180" s="24">
        <f t="shared" si="43"/>
        <v>12926090.369999999</v>
      </c>
      <c r="E180" s="24">
        <f t="shared" si="43"/>
        <v>16227705.08</v>
      </c>
      <c r="F180" s="24">
        <f t="shared" si="43"/>
        <v>5024738.42</v>
      </c>
      <c r="G180" s="24">
        <f t="shared" si="43"/>
        <v>4904664.6899999995</v>
      </c>
      <c r="H180" s="24">
        <f t="shared" si="43"/>
        <v>338500</v>
      </c>
      <c r="I180" s="36">
        <f t="shared" si="43"/>
        <v>624290</v>
      </c>
      <c r="J180" s="24">
        <f t="shared" si="43"/>
        <v>49818306.380000003</v>
      </c>
      <c r="K180" s="1"/>
      <c r="L180" s="1"/>
      <c r="M180" s="1"/>
    </row>
    <row r="181" spans="1:13">
      <c r="A181" s="32" t="s">
        <v>10</v>
      </c>
      <c r="B181" s="4"/>
      <c r="C181" s="29">
        <f t="shared" si="43"/>
        <v>10265573.5</v>
      </c>
      <c r="D181" s="29">
        <f t="shared" si="43"/>
        <v>12973340.369999999</v>
      </c>
      <c r="E181" s="29">
        <f t="shared" si="43"/>
        <v>16371231.890000001</v>
      </c>
      <c r="F181" s="29">
        <f t="shared" si="43"/>
        <v>5152251.63</v>
      </c>
      <c r="G181" s="29">
        <f t="shared" si="43"/>
        <v>4970164.6899999995</v>
      </c>
      <c r="H181" s="29">
        <f t="shared" si="43"/>
        <v>356250</v>
      </c>
      <c r="I181" s="35">
        <f t="shared" si="43"/>
        <v>645790</v>
      </c>
      <c r="J181" s="29">
        <f t="shared" si="43"/>
        <v>50734602.080000006</v>
      </c>
      <c r="K181" s="1"/>
      <c r="L181" s="1"/>
      <c r="M181" s="9"/>
    </row>
    <row r="182" spans="1:13">
      <c r="A182" s="4"/>
      <c r="B182" s="4"/>
      <c r="C182" s="9"/>
      <c r="D182" s="9"/>
      <c r="E182" s="9"/>
      <c r="F182" s="9"/>
      <c r="G182" s="9"/>
      <c r="H182" s="9"/>
      <c r="I182" s="10"/>
      <c r="J182" s="20"/>
      <c r="K182" s="1"/>
      <c r="L182" s="1"/>
      <c r="M182" s="9"/>
    </row>
    <row r="183" spans="1:13">
      <c r="A183" s="31" t="s">
        <v>25</v>
      </c>
      <c r="B183" s="4"/>
      <c r="C183" s="24">
        <f t="shared" ref="C183:J184" si="44">SUM(C19+C31+C44+C82+C94+C107+C148+C160+C172)</f>
        <v>10599579.27</v>
      </c>
      <c r="D183" s="24">
        <f t="shared" si="44"/>
        <v>7541783.0499999998</v>
      </c>
      <c r="E183" s="24">
        <f t="shared" si="44"/>
        <v>10691458.529999999</v>
      </c>
      <c r="F183" s="24">
        <f t="shared" si="44"/>
        <v>5573334.6200000001</v>
      </c>
      <c r="G183" s="24">
        <f t="shared" si="44"/>
        <v>3984831.2399999998</v>
      </c>
      <c r="H183" s="24">
        <f t="shared" si="44"/>
        <v>413400</v>
      </c>
      <c r="I183" s="36">
        <f t="shared" si="44"/>
        <v>562337.41999999993</v>
      </c>
      <c r="J183" s="24">
        <f t="shared" si="44"/>
        <v>39366724.130000003</v>
      </c>
      <c r="K183" s="26"/>
      <c r="L183" s="1"/>
      <c r="M183" s="1"/>
    </row>
    <row r="184" spans="1:13">
      <c r="A184" s="32" t="s">
        <v>10</v>
      </c>
      <c r="B184" s="4"/>
      <c r="C184" s="29">
        <f t="shared" si="44"/>
        <v>10627579.27</v>
      </c>
      <c r="D184" s="29">
        <f t="shared" si="44"/>
        <v>7548283.0499999998</v>
      </c>
      <c r="E184" s="29">
        <f t="shared" si="44"/>
        <v>10758983.529999999</v>
      </c>
      <c r="F184" s="29">
        <f t="shared" si="44"/>
        <v>5593334.6200000001</v>
      </c>
      <c r="G184" s="29">
        <f t="shared" si="44"/>
        <v>3993702.7600000002</v>
      </c>
      <c r="H184" s="29">
        <f t="shared" si="44"/>
        <v>415500</v>
      </c>
      <c r="I184" s="35">
        <f t="shared" si="44"/>
        <v>565937.41999999993</v>
      </c>
      <c r="J184" s="29">
        <f t="shared" si="44"/>
        <v>39503320.649999999</v>
      </c>
      <c r="K184" s="1"/>
      <c r="L184" s="1"/>
      <c r="M184" s="1"/>
    </row>
    <row r="185" spans="1:13">
      <c r="A185" s="4"/>
      <c r="B185" s="4"/>
      <c r="C185" s="13"/>
      <c r="D185" s="13"/>
      <c r="E185" s="13"/>
      <c r="F185" s="13"/>
      <c r="G185" s="13"/>
      <c r="H185" s="13"/>
      <c r="I185" s="14"/>
      <c r="J185" s="13"/>
      <c r="K185" s="1"/>
      <c r="L185" s="1"/>
      <c r="M185" s="1"/>
    </row>
    <row r="186" spans="1:13">
      <c r="A186" s="44" t="s">
        <v>26</v>
      </c>
      <c r="B186" s="18"/>
      <c r="C186" s="24">
        <f t="shared" ref="C186:J187" si="45">SUM(C10+C73+C139)</f>
        <v>59833231.290000007</v>
      </c>
      <c r="D186" s="24">
        <f t="shared" si="45"/>
        <v>50753943.689999998</v>
      </c>
      <c r="E186" s="24">
        <f t="shared" si="45"/>
        <v>32066311.34</v>
      </c>
      <c r="F186" s="24">
        <f t="shared" si="45"/>
        <v>25354285.910000004</v>
      </c>
      <c r="G186" s="24">
        <f t="shared" si="45"/>
        <v>17835697.789999999</v>
      </c>
      <c r="H186" s="24">
        <f t="shared" si="45"/>
        <v>2146252</v>
      </c>
      <c r="I186" s="36">
        <f t="shared" si="45"/>
        <v>2683360.7999999998</v>
      </c>
      <c r="J186" s="24">
        <f t="shared" si="45"/>
        <v>190673082.81999999</v>
      </c>
      <c r="K186" s="1"/>
      <c r="L186" s="1"/>
      <c r="M186" s="1"/>
    </row>
    <row r="187" spans="1:13">
      <c r="A187" s="32" t="s">
        <v>10</v>
      </c>
      <c r="B187" s="4"/>
      <c r="C187" s="29">
        <f t="shared" si="45"/>
        <v>66078933.160000004</v>
      </c>
      <c r="D187" s="29">
        <f t="shared" si="45"/>
        <v>51397398.689999998</v>
      </c>
      <c r="E187" s="29">
        <f t="shared" si="45"/>
        <v>33357498.600000001</v>
      </c>
      <c r="F187" s="29">
        <f t="shared" si="45"/>
        <v>27111440.600000001</v>
      </c>
      <c r="G187" s="29">
        <f t="shared" si="45"/>
        <v>18552373.289999999</v>
      </c>
      <c r="H187" s="29">
        <f t="shared" si="45"/>
        <v>2215252</v>
      </c>
      <c r="I187" s="35">
        <f t="shared" si="45"/>
        <v>2919485.8</v>
      </c>
      <c r="J187" s="29">
        <f t="shared" si="45"/>
        <v>201632382.14000002</v>
      </c>
      <c r="K187" s="1"/>
      <c r="L187" s="1"/>
      <c r="M187" s="1"/>
    </row>
    <row r="188" spans="1:13">
      <c r="A188" s="4"/>
      <c r="B188" s="4"/>
      <c r="C188" s="9"/>
      <c r="D188" s="9"/>
      <c r="E188" s="9"/>
      <c r="F188" s="9"/>
      <c r="G188" s="9"/>
      <c r="H188" s="9"/>
      <c r="I188" s="10"/>
      <c r="J188" s="20"/>
      <c r="K188" s="1"/>
      <c r="L188" s="1"/>
      <c r="M188" s="1"/>
    </row>
    <row r="189" spans="1:13">
      <c r="A189" s="31" t="s">
        <v>27</v>
      </c>
      <c r="B189" s="3"/>
      <c r="C189" s="24">
        <f t="shared" ref="C189:J190" si="46">SUM(C22+C85+C151)</f>
        <v>106622452.67</v>
      </c>
      <c r="D189" s="24">
        <f t="shared" si="46"/>
        <v>5548480</v>
      </c>
      <c r="E189" s="24">
        <f t="shared" si="46"/>
        <v>38886315.839999996</v>
      </c>
      <c r="F189" s="24">
        <f t="shared" si="46"/>
        <v>49531814.520000003</v>
      </c>
      <c r="G189" s="24">
        <f t="shared" si="46"/>
        <v>22775162.199999999</v>
      </c>
      <c r="H189" s="24">
        <f t="shared" si="46"/>
        <v>3003450</v>
      </c>
      <c r="I189" s="36">
        <f t="shared" si="46"/>
        <v>4168469.1999999997</v>
      </c>
      <c r="J189" s="24">
        <f t="shared" si="46"/>
        <v>230536144.43000001</v>
      </c>
      <c r="K189" s="1"/>
      <c r="L189" s="1"/>
      <c r="M189" s="1"/>
    </row>
    <row r="190" spans="1:13">
      <c r="A190" s="32" t="s">
        <v>10</v>
      </c>
      <c r="B190" s="1"/>
      <c r="C190" s="29">
        <f t="shared" si="46"/>
        <v>114443685.44</v>
      </c>
      <c r="D190" s="29">
        <f t="shared" si="46"/>
        <v>5644830</v>
      </c>
      <c r="E190" s="29">
        <f t="shared" si="46"/>
        <v>39865592.450000003</v>
      </c>
      <c r="F190" s="29">
        <f t="shared" si="46"/>
        <v>51661159.700000003</v>
      </c>
      <c r="G190" s="29">
        <f t="shared" si="46"/>
        <v>23492087.199999999</v>
      </c>
      <c r="H190" s="29">
        <f t="shared" si="46"/>
        <v>3107300</v>
      </c>
      <c r="I190" s="35">
        <f t="shared" si="46"/>
        <v>4577819.1999999993</v>
      </c>
      <c r="J190" s="29">
        <f t="shared" si="46"/>
        <v>242792473.98999998</v>
      </c>
      <c r="K190" s="1"/>
      <c r="L190" s="1"/>
      <c r="M190" s="9"/>
    </row>
    <row r="191" spans="1:13">
      <c r="A191" s="4"/>
      <c r="B191" s="1"/>
      <c r="C191" s="9"/>
      <c r="D191" s="9"/>
      <c r="E191" s="9"/>
      <c r="F191" s="9"/>
      <c r="G191" s="9"/>
      <c r="H191" s="9"/>
      <c r="I191" s="10"/>
      <c r="J191" s="20"/>
      <c r="K191" s="1"/>
      <c r="L191" s="1"/>
      <c r="M191" s="9"/>
    </row>
    <row r="192" spans="1:13">
      <c r="A192" s="31" t="s">
        <v>28</v>
      </c>
      <c r="B192" s="1"/>
      <c r="C192" s="24">
        <f t="shared" ref="C192:J193" si="47">SUM(C35+C97+C166)</f>
        <v>612314.66</v>
      </c>
      <c r="D192" s="24">
        <f t="shared" si="47"/>
        <v>424150</v>
      </c>
      <c r="E192" s="24">
        <f t="shared" si="47"/>
        <v>292950</v>
      </c>
      <c r="F192" s="24">
        <f t="shared" si="47"/>
        <v>311500</v>
      </c>
      <c r="G192" s="24">
        <f t="shared" si="47"/>
        <v>175100</v>
      </c>
      <c r="H192" s="24">
        <f t="shared" si="47"/>
        <v>22500</v>
      </c>
      <c r="I192" s="36">
        <f t="shared" si="47"/>
        <v>32250</v>
      </c>
      <c r="J192" s="24">
        <f t="shared" si="47"/>
        <v>1870764.66</v>
      </c>
      <c r="K192" s="1"/>
      <c r="L192" s="1"/>
      <c r="M192" s="1"/>
    </row>
    <row r="193" spans="1:13">
      <c r="A193" s="32" t="s">
        <v>10</v>
      </c>
      <c r="B193" s="1"/>
      <c r="C193" s="29">
        <f t="shared" si="47"/>
        <v>618814.62</v>
      </c>
      <c r="D193" s="29">
        <f t="shared" si="47"/>
        <v>434150</v>
      </c>
      <c r="E193" s="29">
        <f t="shared" si="47"/>
        <v>308950</v>
      </c>
      <c r="F193" s="29">
        <f t="shared" si="47"/>
        <v>328500</v>
      </c>
      <c r="G193" s="29">
        <f t="shared" si="47"/>
        <v>179100</v>
      </c>
      <c r="H193" s="29">
        <f t="shared" si="47"/>
        <v>22500</v>
      </c>
      <c r="I193" s="35">
        <f t="shared" si="47"/>
        <v>32250</v>
      </c>
      <c r="J193" s="29">
        <f t="shared" si="47"/>
        <v>1924264.6199999999</v>
      </c>
      <c r="K193" s="1"/>
      <c r="L193" s="1"/>
      <c r="M193" s="1"/>
    </row>
    <row r="194" spans="1:13">
      <c r="A194" s="4"/>
      <c r="B194" s="1"/>
      <c r="C194" s="13"/>
      <c r="D194" s="13"/>
      <c r="E194" s="13"/>
      <c r="F194" s="13"/>
      <c r="G194" s="13"/>
      <c r="H194" s="13"/>
      <c r="I194" s="14"/>
      <c r="J194" s="13"/>
      <c r="K194" s="1"/>
      <c r="L194" s="1"/>
      <c r="M194" s="1"/>
    </row>
    <row r="195" spans="1:13">
      <c r="A195" s="44" t="s">
        <v>29</v>
      </c>
      <c r="B195" s="19"/>
      <c r="C195" s="24">
        <f>SUM(C186+C189+C192)</f>
        <v>167067998.62</v>
      </c>
      <c r="D195" s="24">
        <f t="shared" ref="D195:I195" si="48">SUM(D186+D189+D192)</f>
        <v>56726573.689999998</v>
      </c>
      <c r="E195" s="24">
        <f t="shared" si="48"/>
        <v>71245577.179999992</v>
      </c>
      <c r="F195" s="24">
        <f t="shared" si="48"/>
        <v>75197600.430000007</v>
      </c>
      <c r="G195" s="24">
        <f t="shared" si="48"/>
        <v>40785959.989999995</v>
      </c>
      <c r="H195" s="24">
        <f t="shared" si="48"/>
        <v>5172202</v>
      </c>
      <c r="I195" s="36">
        <f t="shared" si="48"/>
        <v>6884080</v>
      </c>
      <c r="J195" s="24">
        <f>SUM(J186+J189+J192)</f>
        <v>423079991.91000003</v>
      </c>
      <c r="K195" s="1"/>
      <c r="L195" s="1"/>
      <c r="M195" s="1"/>
    </row>
    <row r="196" spans="1:13">
      <c r="A196" s="32" t="s">
        <v>10</v>
      </c>
      <c r="B196" s="12"/>
      <c r="C196" s="42">
        <f t="shared" ref="C196:J196" si="49">SUM(C187+C190+C193)</f>
        <v>181141433.22</v>
      </c>
      <c r="D196" s="42">
        <f t="shared" si="49"/>
        <v>57476378.689999998</v>
      </c>
      <c r="E196" s="42">
        <f t="shared" si="49"/>
        <v>73532041.050000012</v>
      </c>
      <c r="F196" s="42">
        <f t="shared" si="49"/>
        <v>79101100.300000012</v>
      </c>
      <c r="G196" s="42">
        <f t="shared" si="49"/>
        <v>42223560.489999995</v>
      </c>
      <c r="H196" s="42">
        <f t="shared" si="49"/>
        <v>5345052</v>
      </c>
      <c r="I196" s="43">
        <f t="shared" si="49"/>
        <v>7529554.9999999991</v>
      </c>
      <c r="J196" s="42">
        <f t="shared" si="49"/>
        <v>446349120.75</v>
      </c>
      <c r="K196" s="1"/>
      <c r="L196" s="1"/>
      <c r="M196" s="1"/>
    </row>
    <row r="198" spans="1:13">
      <c r="A198" s="33" t="s">
        <v>33</v>
      </c>
    </row>
    <row r="199" spans="1:13">
      <c r="E199" s="9"/>
    </row>
    <row r="200" spans="1:13">
      <c r="E200" s="9"/>
    </row>
  </sheetData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win7admn</cp:lastModifiedBy>
  <cp:lastPrinted>2012-04-20T18:20:18Z</cp:lastPrinted>
  <dcterms:created xsi:type="dcterms:W3CDTF">2012-03-28T21:27:47Z</dcterms:created>
  <dcterms:modified xsi:type="dcterms:W3CDTF">2013-04-01T15:07:46Z</dcterms:modified>
</cp:coreProperties>
</file>